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35" windowWidth="18015" windowHeight="10935" activeTab="1"/>
  </bookViews>
  <sheets>
    <sheet name="Оглавление" sheetId="1" r:id="rId1"/>
    <sheet name="Табл1" sheetId="2" r:id="rId2"/>
    <sheet name="Табл2" sheetId="3" r:id="rId3"/>
    <sheet name="Табл3" sheetId="4" r:id="rId4"/>
    <sheet name="Табл4" sheetId="5" r:id="rId5"/>
    <sheet name="Табл5" sheetId="6" r:id="rId6"/>
    <sheet name="Табл6" sheetId="7" r:id="rId7"/>
    <sheet name="Табл7" sheetId="8" r:id="rId8"/>
    <sheet name="Табл8" sheetId="9" r:id="rId9"/>
    <sheet name="Табл9" sheetId="10" r:id="rId10"/>
    <sheet name="Табл10" sheetId="11" r:id="rId11"/>
    <sheet name="Табл11" sheetId="12" r:id="rId12"/>
    <sheet name="Табл12" sheetId="13" r:id="rId13"/>
    <sheet name="Табл13" sheetId="14" r:id="rId14"/>
    <sheet name="Табл14" sheetId="15" r:id="rId15"/>
    <sheet name="Табл15" sheetId="16" r:id="rId16"/>
    <sheet name="Табл16" sheetId="17" r:id="rId17"/>
    <sheet name="Табл17" sheetId="18" r:id="rId18"/>
    <sheet name="Табл18" sheetId="19" r:id="rId19"/>
    <sheet name="Табл19" sheetId="20" r:id="rId20"/>
    <sheet name="Табл20" sheetId="21" r:id="rId21"/>
    <sheet name="Табл21" sheetId="22" r:id="rId22"/>
  </sheets>
  <externalReferences>
    <externalReference r:id="rId25"/>
    <externalReference r:id="rId26"/>
  </externalReferences>
  <definedNames/>
  <calcPr fullCalcOnLoad="1"/>
</workbook>
</file>

<file path=xl/sharedStrings.xml><?xml version="1.0" encoding="utf-8"?>
<sst xmlns="http://schemas.openxmlformats.org/spreadsheetml/2006/main" count="1013" uniqueCount="210">
  <si>
    <t>Таблица 1</t>
  </si>
  <si>
    <t>№ 
ПП</t>
  </si>
  <si>
    <t>Район</t>
  </si>
  <si>
    <t>Всего жителей</t>
  </si>
  <si>
    <t>Число книг
(поступления)</t>
  </si>
  <si>
    <t>Александро-Невская ЦБ</t>
  </si>
  <si>
    <t>Ермишинская ЦБ</t>
  </si>
  <si>
    <t>Захаровская ЦБ</t>
  </si>
  <si>
    <t>Кадомская ЦБ</t>
  </si>
  <si>
    <t>Касимовская ЦРБ</t>
  </si>
  <si>
    <t>Клепиковская ЦБ</t>
  </si>
  <si>
    <t>Кораблинская ЦБ</t>
  </si>
  <si>
    <t>Милославская ЦБ</t>
  </si>
  <si>
    <t>Михайловская ЦБ</t>
  </si>
  <si>
    <t>Пителинская ЦБ</t>
  </si>
  <si>
    <t>Пронская ЦБ</t>
  </si>
  <si>
    <t>Путятинская ЦБ</t>
  </si>
  <si>
    <t>Рыбновская ЦБ</t>
  </si>
  <si>
    <t>Ряжская ЦБ</t>
  </si>
  <si>
    <t>Рязанская ЦРБ</t>
  </si>
  <si>
    <t>Сапожковская ЦБ</t>
  </si>
  <si>
    <t>Сараевская ЦБ</t>
  </si>
  <si>
    <t>Сасовская ЦБ</t>
  </si>
  <si>
    <t>Скопинская ЦБ</t>
  </si>
  <si>
    <t>Спасская ЦБ</t>
  </si>
  <si>
    <t>Старожиловская ЦБ</t>
  </si>
  <si>
    <t>Ухоловская ЦБ</t>
  </si>
  <si>
    <t>Чучковская ЦБ</t>
  </si>
  <si>
    <t>Шацкая МБ</t>
  </si>
  <si>
    <t>Шиловская МБ</t>
  </si>
  <si>
    <t>ЦБ г.Сасово</t>
  </si>
  <si>
    <t>ЦГБ г.Касимова</t>
  </si>
  <si>
    <t>ЦБС г.Рязани</t>
  </si>
  <si>
    <t>ЦСДБ г.Рязани</t>
  </si>
  <si>
    <t>РОУНБ им.Горького</t>
  </si>
  <si>
    <t>РОДБ</t>
  </si>
  <si>
    <t>РОСБС</t>
  </si>
  <si>
    <t>Б-ка ДК г. Скопина</t>
  </si>
  <si>
    <t>Итого</t>
  </si>
  <si>
    <t>в т.ч. на селе</t>
  </si>
  <si>
    <t>Число государственных и муниципальных библиотек</t>
  </si>
  <si>
    <t>Таблица 2</t>
  </si>
  <si>
    <t>№
ПП</t>
  </si>
  <si>
    <t>Библиотеки</t>
  </si>
  <si>
    <t>всего</t>
  </si>
  <si>
    <t>в т.ч.
на селе</t>
  </si>
  <si>
    <t>Библиотечные пункты</t>
  </si>
  <si>
    <t>+/-</t>
  </si>
  <si>
    <t>Материально-техническая база библиотек</t>
  </si>
  <si>
    <t>(2017 г.)</t>
  </si>
  <si>
    <t>Таблица 3</t>
  </si>
  <si>
    <t>№ п/п</t>
  </si>
  <si>
    <t>Общее число 
библиотек и 
библиотек 
филиалов на 
конец 
отчетного 
года, ед.</t>
  </si>
  <si>
    <t>Число библиотек, ед.</t>
  </si>
  <si>
    <t>требующих
капитального
ремонта</t>
  </si>
  <si>
    <t>находящихся
в аварийном
состоянии</t>
  </si>
  <si>
    <t>Доля б-к, наход. в авар. сост. и треб.кап. Ремонта (в %)</t>
  </si>
  <si>
    <t>Число б-к, имеющих транспорт. средства
ед.</t>
  </si>
  <si>
    <t>из них 
специали
зирован
ные ТС 
(библио
бусы, 
библиомо
били)</t>
  </si>
  <si>
    <t>Доля 
библиотек, 
имеющих 
транспорт
ные 
средства
, %</t>
  </si>
  <si>
    <t>Число 
транспорт
ных 
средств,
ед.</t>
  </si>
  <si>
    <t>на 01.01.18</t>
  </si>
  <si>
    <t>Таблица 4</t>
  </si>
  <si>
    <t xml:space="preserve">Число б-к, подключ. к 
Интернет, 
ед. </t>
  </si>
  <si>
    <t>Число б-к, создающих 
электрон.
каталоги, ед.</t>
  </si>
  <si>
    <t xml:space="preserve">Число 
компьютери-
зированных 
библиотек, 
ед. </t>
  </si>
  <si>
    <t>Число библиотек, имеющих собственный Интернет-сайт, WEB-страницу, ед.</t>
  </si>
  <si>
    <t>Число единиц копировально-множительной техники</t>
  </si>
  <si>
    <t>Создано записей в ЭК за отчетный год
(тыс. экз.)</t>
  </si>
  <si>
    <t>Объем ЭК на конец 2017 г.</t>
  </si>
  <si>
    <t xml:space="preserve"> +-</t>
  </si>
  <si>
    <t>Всего</t>
  </si>
  <si>
    <t>В т.ч. 
село</t>
  </si>
  <si>
    <t xml:space="preserve">до 14 лет </t>
  </si>
  <si>
    <t xml:space="preserve">от 15 до 30 лет включительно </t>
  </si>
  <si>
    <t>Процент охвата населения библиотечным обслуживанием</t>
  </si>
  <si>
    <t>Таблица 6</t>
  </si>
  <si>
    <t>№</t>
  </si>
  <si>
    <t>п/п</t>
  </si>
  <si>
    <t>На селе</t>
  </si>
  <si>
    <t>Среднее число жителей на 1 библиотеку (тыс.чел.)</t>
  </si>
  <si>
    <t xml:space="preserve">Библиотечные фонды </t>
  </si>
  <si>
    <t>Таблица 8</t>
  </si>
  <si>
    <t>№
п/п</t>
  </si>
  <si>
    <t>Состоит экземпляров на конец 2017 (тыс. экз.)</t>
  </si>
  <si>
    <t>Поступило экземпляров за отчетный год
(тыс. экз.)</t>
  </si>
  <si>
    <t>поступило электронных изданий (тыс. экз.)</t>
  </si>
  <si>
    <t>Выбыло экземпляров за отчетный год
(тыс. экз.)</t>
  </si>
  <si>
    <t>Алекс.-Невская ЦБ</t>
  </si>
  <si>
    <t>Таблица 9</t>
  </si>
  <si>
    <t>4</t>
  </si>
  <si>
    <t>6</t>
  </si>
  <si>
    <t>Посещения                                                        Таблица 10</t>
  </si>
  <si>
    <t>Посещ. для получ. услуг</t>
  </si>
  <si>
    <t>Посещ. мероприятий</t>
  </si>
  <si>
    <t>Удаленные обращения</t>
  </si>
  <si>
    <t>на селе</t>
  </si>
  <si>
    <t>Ал.-Невская ЦБ</t>
  </si>
  <si>
    <t>Документовыдача                                                                                                                                                                                                                                            Таблица 11</t>
  </si>
  <si>
    <t>Документовыдача на 1 библиотеку (тыс. экз.)</t>
  </si>
  <si>
    <t>Документовыдача всего (тыс.экз.)</t>
  </si>
  <si>
    <t>Число выданных экземпляров на 1 тыс.чел. 
населения, ед.</t>
  </si>
  <si>
    <t>Документовыдача на 1
библ. работника
(тыс. экз.)</t>
  </si>
  <si>
    <t>Выдача в удаленном режиме (тыс. ед.)</t>
  </si>
  <si>
    <t xml:space="preserve">  - +</t>
  </si>
  <si>
    <t>Выдано молодежи до 30 лет</t>
  </si>
  <si>
    <t xml:space="preserve"> Выдано документов молодежи                                                Таблица 12</t>
  </si>
  <si>
    <t>Справки, копии документов                                                                                                                                                                Таблица 13</t>
  </si>
  <si>
    <t>№ 
п/п</t>
  </si>
  <si>
    <t>Выдано копий документов</t>
  </si>
  <si>
    <t>Выполнено справок</t>
  </si>
  <si>
    <t>Детям (стац.)</t>
  </si>
  <si>
    <t>Молодежи (стац.)</t>
  </si>
  <si>
    <t>Молодежи(стац.)</t>
  </si>
  <si>
    <t xml:space="preserve">Итого </t>
  </si>
  <si>
    <t>Относительные показатели работы библиотек - 2017</t>
  </si>
  <si>
    <t>Таблица 14</t>
  </si>
  <si>
    <t>Обращаемость
(раз)</t>
  </si>
  <si>
    <t>Посещаемость
(раз)</t>
  </si>
  <si>
    <t>Читаемость
(экз)</t>
  </si>
  <si>
    <t>Персонал библиотек</t>
  </si>
  <si>
    <t>Таблица 15</t>
  </si>
  <si>
    <t>Штат 2016</t>
  </si>
  <si>
    <t xml:space="preserve"> + -</t>
  </si>
  <si>
    <t>Штат 2017</t>
  </si>
  <si>
    <t>Всего библ. работников (осн. персонала)</t>
  </si>
  <si>
    <t>Со средним библ. образованием
(чел)</t>
  </si>
  <si>
    <t>% специалистов</t>
  </si>
  <si>
    <t>С высшим образованием</t>
  </si>
  <si>
    <t>Со средним образованием</t>
  </si>
  <si>
    <t>%</t>
  </si>
  <si>
    <t>до 3 лет</t>
  </si>
  <si>
    <t>% от осн. персонала</t>
  </si>
  <si>
    <t>от 3 до 10 лет</t>
  </si>
  <si>
    <t>свыше 10 лет</t>
  </si>
  <si>
    <t>до 30 лет</t>
  </si>
  <si>
    <t>от 30 до 55 лет</t>
  </si>
  <si>
    <t>55 лет и старше</t>
  </si>
  <si>
    <t>67 %</t>
  </si>
  <si>
    <t>Нагрузка на 1 библиотечного специалиста</t>
  </si>
  <si>
    <t>Таблица 18</t>
  </si>
  <si>
    <t>Число пользователей</t>
  </si>
  <si>
    <t>Число посещений и обращений удал. пользователей</t>
  </si>
  <si>
    <t>Движение финансовых средств (тыс.руб.)</t>
  </si>
  <si>
    <t>Таблица 19</t>
  </si>
  <si>
    <t>Поступило всего (тыс. руб)</t>
  </si>
  <si>
    <t>Поступило  из бюджета учредителя (тыс. руб)</t>
  </si>
  <si>
    <t>Поступило на 1 библиотеку (тыс. руб.)</t>
  </si>
  <si>
    <t>Израсходовано за год всего (тыс. руб.)</t>
  </si>
  <si>
    <t xml:space="preserve">Расходы на комплектование (тыс. руб) </t>
  </si>
  <si>
    <t>на 1 б-ку</t>
  </si>
  <si>
    <t xml:space="preserve">Движение финансовых средств </t>
  </si>
  <si>
    <t>Таблица 20</t>
  </si>
  <si>
    <t>Расходы на оплату труда одного работника (тыс. руб.в год)</t>
  </si>
  <si>
    <t>Расходы на оплату труда одного работника (тыс. руб.в месяц)</t>
  </si>
  <si>
    <t>Таблица 21</t>
  </si>
  <si>
    <t>% заработанных средств (платные услуги)</t>
  </si>
  <si>
    <t>% поступлений от учредителя</t>
  </si>
  <si>
    <t>% расходов на з/плату к общей сумме расходов</t>
  </si>
  <si>
    <t>% в сельской местности</t>
  </si>
  <si>
    <t>С высшим библ. образованием
образованием
(чел)</t>
  </si>
  <si>
    <t>Поступление средств на одного читателя (руб.)</t>
  </si>
  <si>
    <t>Расходы на оплату труда (тыс. руб)</t>
  </si>
  <si>
    <t xml:space="preserve">% внебюджетных средств </t>
  </si>
  <si>
    <t>Численность населения</t>
  </si>
  <si>
    <t>Число пользователей                                                                                                                                                                                                    Таблица 5</t>
  </si>
  <si>
    <t xml:space="preserve">Из  пользователей в стационаре </t>
  </si>
  <si>
    <t>Пользователи в стационаре (тыс. чел.)</t>
  </si>
  <si>
    <t>Процент охвата населения библиотечным обслуживанием (с удаленными пользователями)</t>
  </si>
  <si>
    <t>Документообеспеченность на 1 жителя                                                 Таблица 7</t>
  </si>
  <si>
    <t>Документообеспеченность на 1 жителя
(экз)</t>
  </si>
  <si>
    <t xml:space="preserve">Число посещений с обращениями удален. польз. (тыс. ед.) </t>
  </si>
  <si>
    <t>Поступления внебюджетных средств (тыс. руб.)</t>
  </si>
  <si>
    <t>Табл1!A1</t>
  </si>
  <si>
    <t>Табл2!A1</t>
  </si>
  <si>
    <t>Табл3!A1</t>
  </si>
  <si>
    <t>Табл4!A1</t>
  </si>
  <si>
    <t>Табл5!A1</t>
  </si>
  <si>
    <t>Табл6!A1</t>
  </si>
  <si>
    <t>Табл7!A1</t>
  </si>
  <si>
    <t>Табл8!A1</t>
  </si>
  <si>
    <t>Табл9!A1</t>
  </si>
  <si>
    <t>Табл10!A1</t>
  </si>
  <si>
    <t>Табл11!A1</t>
  </si>
  <si>
    <t>Табл12!A1</t>
  </si>
  <si>
    <t>Табл13!A1</t>
  </si>
  <si>
    <t>Табл14!A1</t>
  </si>
  <si>
    <t>Табл15!A1</t>
  </si>
  <si>
    <t>Табл18!A1</t>
  </si>
  <si>
    <t>Табл19!A1</t>
  </si>
  <si>
    <t>Табл20!A1</t>
  </si>
  <si>
    <t>Табл21!A1</t>
  </si>
  <si>
    <t xml:space="preserve">Состав основного персонала библиотек по возрастному уровню </t>
  </si>
  <si>
    <t>Таблица 17</t>
  </si>
  <si>
    <t>Табл17!A1</t>
  </si>
  <si>
    <t>Табл16'!A1</t>
  </si>
  <si>
    <t xml:space="preserve">Состав основного персонала по профессиональному стажу                              </t>
  </si>
  <si>
    <t xml:space="preserve">  Таблица 16</t>
  </si>
  <si>
    <t>Оглавление</t>
  </si>
  <si>
    <t>В т.ч. село</t>
  </si>
  <si>
    <t>Пользователи, в т.ч. удаленные  (тыс. чел.)</t>
  </si>
  <si>
    <t>Число посещений и обращений удаленных пользователей к библиотеке</t>
  </si>
  <si>
    <t>Среднее число посещений на 1 б-ку (тыс. раз.)</t>
  </si>
  <si>
    <t>В т. ч. детям до 14 лет в стац. режиме (тыс. экз)</t>
  </si>
  <si>
    <t>Документообеспеченность на 1 пользователя (экз.)
на 1 читателя
(экз.)</t>
  </si>
  <si>
    <t>22.34</t>
  </si>
  <si>
    <t>Поступление от приносящей доход деятельности (тыс. руб.)</t>
  </si>
  <si>
    <t>Поступление средств на одного жителя (руб.)</t>
  </si>
  <si>
    <t>Состоит экземпляров  в сельской местности (тыс. экз.)</t>
  </si>
  <si>
    <t>Район (библиотека)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</si>
</sst>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8E4B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6">
    <xf numFmtId="0" fontId="0" fillId="0" borderId="0" xfId="0" applyFont="1" applyAlignment="1">
      <alignment/>
    </xf>
    <xf numFmtId="0" fontId="3" fillId="0" borderId="0" xfId="53" applyFont="1" applyAlignment="1">
      <alignment horizontal="center"/>
      <protection/>
    </xf>
    <xf numFmtId="0" fontId="3" fillId="0" borderId="0" xfId="53" applyFont="1">
      <alignment/>
      <protection/>
    </xf>
    <xf numFmtId="0" fontId="3" fillId="0" borderId="0" xfId="53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3" fillId="0" borderId="10" xfId="53" applyFont="1" applyBorder="1">
      <alignment/>
      <protection/>
    </xf>
    <xf numFmtId="164" fontId="3" fillId="0" borderId="10" xfId="53" applyNumberFormat="1" applyFont="1" applyBorder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Alignment="1" applyProtection="1">
      <alignment horizontal="center"/>
      <protection locked="0"/>
    </xf>
    <xf numFmtId="0" fontId="3" fillId="0" borderId="0" xfId="53" applyFont="1" applyBorder="1">
      <alignment/>
      <protection/>
    </xf>
    <xf numFmtId="0" fontId="3" fillId="0" borderId="0" xfId="53" applyFont="1" applyProtection="1">
      <alignment/>
      <protection locked="0"/>
    </xf>
    <xf numFmtId="0" fontId="3" fillId="0" borderId="0" xfId="53" applyFont="1" applyAlignment="1" applyProtection="1">
      <alignment horizontal="right"/>
      <protection locked="0"/>
    </xf>
    <xf numFmtId="0" fontId="3" fillId="0" borderId="0" xfId="53" applyFont="1" applyAlignment="1" applyProtection="1">
      <alignment horizontal="center" vertical="center" wrapText="1"/>
      <protection locked="0"/>
    </xf>
    <xf numFmtId="49" fontId="3" fillId="0" borderId="10" xfId="53" applyNumberFormat="1" applyFont="1" applyBorder="1" applyProtection="1">
      <alignment/>
      <protection locked="0"/>
    </xf>
    <xf numFmtId="1" fontId="3" fillId="0" borderId="10" xfId="53" applyNumberFormat="1" applyFont="1" applyBorder="1" applyAlignment="1" applyProtection="1">
      <alignment horizontal="center"/>
      <protection/>
    </xf>
    <xf numFmtId="1" fontId="3" fillId="0" borderId="0" xfId="53" applyNumberFormat="1" applyFont="1" applyProtection="1">
      <alignment/>
      <protection locked="0"/>
    </xf>
    <xf numFmtId="0" fontId="5" fillId="0" borderId="11" xfId="53" applyFont="1" applyBorder="1" applyAlignment="1">
      <alignment horizontal="center"/>
      <protection/>
    </xf>
    <xf numFmtId="0" fontId="5" fillId="0" borderId="12" xfId="53" applyFont="1" applyBorder="1" applyAlignment="1">
      <alignment horizontal="left"/>
      <protection/>
    </xf>
    <xf numFmtId="1" fontId="5" fillId="0" borderId="12" xfId="53" applyNumberFormat="1" applyFont="1" applyBorder="1" applyAlignment="1" applyProtection="1">
      <alignment horizontal="center" vertical="center"/>
      <protection/>
    </xf>
    <xf numFmtId="0" fontId="5" fillId="0" borderId="13" xfId="53" applyFont="1" applyBorder="1" applyAlignment="1">
      <alignment horizontal="center"/>
      <protection/>
    </xf>
    <xf numFmtId="49" fontId="5" fillId="0" borderId="10" xfId="53" applyNumberFormat="1" applyFont="1" applyBorder="1" applyAlignment="1" applyProtection="1">
      <alignment horizontal="left" vertical="center"/>
      <protection locked="0"/>
    </xf>
    <xf numFmtId="1" fontId="5" fillId="0" borderId="10" xfId="53" applyNumberFormat="1" applyFont="1" applyBorder="1" applyAlignment="1" applyProtection="1">
      <alignment horizontal="center" vertical="center"/>
      <protection/>
    </xf>
    <xf numFmtId="1" fontId="5" fillId="33" borderId="10" xfId="53" applyNumberFormat="1" applyFont="1" applyFill="1" applyBorder="1" applyAlignment="1" applyProtection="1">
      <alignment horizontal="center" vertical="center"/>
      <protection/>
    </xf>
    <xf numFmtId="49" fontId="5" fillId="33" borderId="10" xfId="53" applyNumberFormat="1" applyFont="1" applyFill="1" applyBorder="1" applyAlignment="1" applyProtection="1">
      <alignment horizontal="left" vertical="center"/>
      <protection locked="0"/>
    </xf>
    <xf numFmtId="1" fontId="3" fillId="0" borderId="0" xfId="53" applyNumberFormat="1" applyFont="1">
      <alignment/>
      <protection/>
    </xf>
    <xf numFmtId="0" fontId="3" fillId="0" borderId="0" xfId="53" applyFont="1" applyBorder="1" applyAlignment="1" applyProtection="1">
      <alignment horizontal="left"/>
      <protection locked="0"/>
    </xf>
    <xf numFmtId="0" fontId="3" fillId="0" borderId="0" xfId="53" applyFont="1" applyBorder="1" applyAlignment="1" applyProtection="1">
      <alignment horizontal="center"/>
      <protection locked="0"/>
    </xf>
    <xf numFmtId="0" fontId="3" fillId="0" borderId="0" xfId="53" applyFont="1" applyBorder="1" applyAlignment="1" applyProtection="1">
      <alignment horizontal="right"/>
      <protection locked="0"/>
    </xf>
    <xf numFmtId="0" fontId="5" fillId="0" borderId="10" xfId="53" applyFont="1" applyBorder="1" applyAlignment="1">
      <alignment horizontal="left"/>
      <protection/>
    </xf>
    <xf numFmtId="1" fontId="6" fillId="0" borderId="10" xfId="53" applyNumberFormat="1" applyFont="1" applyFill="1" applyBorder="1" applyAlignment="1" applyProtection="1">
      <alignment horizontal="center" vertical="center"/>
      <protection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49" fontId="5" fillId="0" borderId="10" xfId="53" applyNumberFormat="1" applyFont="1" applyBorder="1" applyProtection="1">
      <alignment/>
      <protection locked="0"/>
    </xf>
    <xf numFmtId="1" fontId="6" fillId="33" borderId="10" xfId="53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>
      <alignment/>
    </xf>
    <xf numFmtId="49" fontId="5" fillId="33" borderId="10" xfId="53" applyNumberFormat="1" applyFont="1" applyFill="1" applyBorder="1" applyProtection="1">
      <alignment/>
      <protection locked="0"/>
    </xf>
    <xf numFmtId="2" fontId="49" fillId="33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2" fillId="0" borderId="10" xfId="53" applyNumberForma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2" fillId="0" borderId="10" xfId="53" applyNumberFormat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 wrapText="1"/>
      <protection locked="0"/>
    </xf>
    <xf numFmtId="0" fontId="2" fillId="34" borderId="10" xfId="53" applyFont="1" applyFill="1" applyBorder="1" applyAlignment="1">
      <alignment horizontal="left" vertical="center" wrapText="1"/>
      <protection/>
    </xf>
    <xf numFmtId="2" fontId="2" fillId="34" borderId="10" xfId="53" applyNumberFormat="1" applyFont="1" applyFill="1" applyBorder="1" applyAlignment="1" applyProtection="1">
      <alignment horizontal="center" vertical="center" wrapText="1"/>
      <protection locked="0"/>
    </xf>
    <xf numFmtId="164" fontId="2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3" applyFont="1" applyFill="1" applyBorder="1" applyAlignment="1" applyProtection="1">
      <alignment horizontal="center"/>
      <protection locked="0"/>
    </xf>
    <xf numFmtId="49" fontId="2" fillId="0" borderId="10" xfId="53" applyNumberFormat="1" applyFont="1" applyFill="1" applyBorder="1" applyProtection="1">
      <alignment/>
      <protection locked="0"/>
    </xf>
    <xf numFmtId="0" fontId="0" fillId="0" borderId="10" xfId="0" applyFont="1" applyFill="1" applyBorder="1" applyAlignment="1">
      <alignment/>
    </xf>
    <xf numFmtId="0" fontId="2" fillId="0" borderId="10" xfId="53" applyFont="1" applyFill="1" applyBorder="1" applyAlignment="1" applyProtection="1">
      <alignment horizontal="center" vertical="center"/>
      <protection locked="0"/>
    </xf>
    <xf numFmtId="49" fontId="2" fillId="0" borderId="10" xfId="53" applyNumberFormat="1" applyFont="1" applyFill="1" applyBorder="1" applyAlignment="1" applyProtection="1">
      <alignment horizontal="left"/>
      <protection locked="0"/>
    </xf>
    <xf numFmtId="2" fontId="2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>
      <alignment horizontal="left"/>
    </xf>
    <xf numFmtId="2" fontId="2" fillId="0" borderId="10" xfId="53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164" fontId="5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0" xfId="53" applyProtection="1">
      <alignment/>
      <protection locked="0"/>
    </xf>
    <xf numFmtId="0" fontId="2" fillId="0" borderId="0" xfId="53" applyAlignment="1" applyProtection="1">
      <alignment horizontal="center" vertical="center" wrapText="1"/>
      <protection locked="0"/>
    </xf>
    <xf numFmtId="0" fontId="2" fillId="0" borderId="0" xfId="53" applyAlignment="1" applyProtection="1">
      <alignment horizontal="center"/>
      <protection locked="0"/>
    </xf>
    <xf numFmtId="49" fontId="2" fillId="0" borderId="10" xfId="53" applyNumberFormat="1" applyBorder="1" applyProtection="1">
      <alignment/>
      <protection locked="0"/>
    </xf>
    <xf numFmtId="164" fontId="2" fillId="0" borderId="10" xfId="53" applyNumberFormat="1" applyBorder="1" applyAlignment="1" applyProtection="1">
      <alignment horizontal="center"/>
      <protection locked="0"/>
    </xf>
    <xf numFmtId="49" fontId="2" fillId="0" borderId="12" xfId="53" applyNumberFormat="1" applyBorder="1" applyProtection="1">
      <alignment/>
      <protection locked="0"/>
    </xf>
    <xf numFmtId="0" fontId="2" fillId="0" borderId="0" xfId="53">
      <alignment/>
      <protection/>
    </xf>
    <xf numFmtId="0" fontId="2" fillId="0" borderId="0" xfId="53" applyFont="1" applyProtection="1">
      <alignment/>
      <protection locked="0"/>
    </xf>
    <xf numFmtId="2" fontId="0" fillId="0" borderId="10" xfId="0" applyNumberFormat="1" applyBorder="1" applyAlignment="1">
      <alignment horizontal="center"/>
    </xf>
    <xf numFmtId="2" fontId="3" fillId="0" borderId="10" xfId="53" applyNumberFormat="1" applyFont="1" applyBorder="1" applyAlignment="1" applyProtection="1">
      <alignment horizontal="center"/>
      <protection/>
    </xf>
    <xf numFmtId="1" fontId="0" fillId="0" borderId="10" xfId="0" applyNumberFormat="1" applyBorder="1" applyAlignment="1">
      <alignment horizontal="center"/>
    </xf>
    <xf numFmtId="0" fontId="2" fillId="0" borderId="13" xfId="53" applyBorder="1" applyAlignment="1" applyProtection="1">
      <alignment horizontal="center"/>
      <protection locked="0"/>
    </xf>
    <xf numFmtId="2" fontId="2" fillId="0" borderId="10" xfId="53" applyNumberFormat="1" applyBorder="1" applyAlignment="1" applyProtection="1">
      <alignment horizontal="center"/>
      <protection/>
    </xf>
    <xf numFmtId="0" fontId="2" fillId="0" borderId="0" xfId="53" applyBorder="1" applyAlignment="1" applyProtection="1">
      <alignment/>
      <protection locked="0"/>
    </xf>
    <xf numFmtId="2" fontId="2" fillId="33" borderId="10" xfId="53" applyNumberFormat="1" applyFill="1" applyBorder="1" applyAlignment="1" applyProtection="1">
      <alignment horizontal="center"/>
      <protection/>
    </xf>
    <xf numFmtId="0" fontId="2" fillId="0" borderId="10" xfId="53" applyBorder="1" applyAlignment="1" applyProtection="1">
      <alignment horizontal="center"/>
      <protection locked="0"/>
    </xf>
    <xf numFmtId="164" fontId="2" fillId="0" borderId="10" xfId="54" applyNumberFormat="1" applyFont="1" applyFill="1" applyBorder="1" applyAlignment="1" applyProtection="1" quotePrefix="1">
      <alignment horizontal="center"/>
      <protection/>
    </xf>
    <xf numFmtId="2" fontId="2" fillId="0" borderId="10" xfId="54" applyNumberFormat="1" applyFont="1" applyFill="1" applyBorder="1" applyAlignment="1" applyProtection="1" quotePrefix="1">
      <alignment horizontal="center"/>
      <protection/>
    </xf>
    <xf numFmtId="0" fontId="2" fillId="10" borderId="10" xfId="53" applyFill="1" applyBorder="1" applyAlignment="1" applyProtection="1">
      <alignment horizontal="center" vertical="center" wrapText="1"/>
      <protection locked="0"/>
    </xf>
    <xf numFmtId="0" fontId="2" fillId="10" borderId="10" xfId="53" applyFill="1" applyBorder="1" applyAlignment="1" applyProtection="1">
      <alignment horizontal="center"/>
      <protection locked="0"/>
    </xf>
    <xf numFmtId="2" fontId="2" fillId="0" borderId="12" xfId="53" applyNumberFormat="1" applyBorder="1" applyAlignment="1" applyProtection="1">
      <alignment horizontal="center"/>
      <protection locked="0"/>
    </xf>
    <xf numFmtId="1" fontId="2" fillId="0" borderId="12" xfId="53" applyNumberFormat="1" applyBorder="1" applyAlignment="1" applyProtection="1">
      <alignment horizontal="center"/>
      <protection/>
    </xf>
    <xf numFmtId="1" fontId="2" fillId="0" borderId="12" xfId="53" applyNumberFormat="1" applyBorder="1" applyAlignment="1" applyProtection="1">
      <alignment horizontal="center"/>
      <protection locked="0"/>
    </xf>
    <xf numFmtId="0" fontId="2" fillId="0" borderId="10" xfId="53" applyBorder="1" applyProtection="1">
      <alignment/>
      <protection locked="0"/>
    </xf>
    <xf numFmtId="164" fontId="2" fillId="0" borderId="12" xfId="53" applyNumberFormat="1" applyBorder="1" applyAlignment="1" applyProtection="1">
      <alignment horizontal="center"/>
      <protection/>
    </xf>
    <xf numFmtId="164" fontId="2" fillId="0" borderId="12" xfId="53" applyNumberFormat="1" applyBorder="1" applyAlignment="1" applyProtection="1">
      <alignment horizontal="center"/>
      <protection locked="0"/>
    </xf>
    <xf numFmtId="0" fontId="2" fillId="0" borderId="10" xfId="53" applyBorder="1" applyAlignment="1" applyProtection="1">
      <alignment horizontal="center" vertical="center"/>
      <protection locked="0"/>
    </xf>
    <xf numFmtId="2" fontId="2" fillId="0" borderId="10" xfId="53" applyNumberFormat="1" applyBorder="1" applyAlignment="1" applyProtection="1">
      <alignment horizontal="center"/>
      <protection locked="0"/>
    </xf>
    <xf numFmtId="1" fontId="2" fillId="0" borderId="10" xfId="53" applyNumberFormat="1" applyBorder="1" applyAlignment="1" applyProtection="1">
      <alignment horizontal="center"/>
      <protection/>
    </xf>
    <xf numFmtId="0" fontId="2" fillId="0" borderId="10" xfId="53" applyBorder="1" applyAlignment="1">
      <alignment horizontal="center" vertical="center"/>
      <protection/>
    </xf>
    <xf numFmtId="1" fontId="2" fillId="0" borderId="10" xfId="53" applyNumberFormat="1" applyBorder="1" applyAlignment="1" applyProtection="1">
      <alignment horizontal="center"/>
      <protection locked="0"/>
    </xf>
    <xf numFmtId="1" fontId="2" fillId="0" borderId="0" xfId="53" applyNumberFormat="1" applyBorder="1" applyAlignment="1" applyProtection="1">
      <alignment horizontal="center"/>
      <protection locked="0"/>
    </xf>
    <xf numFmtId="2" fontId="2" fillId="0" borderId="0" xfId="53" applyNumberFormat="1" applyProtection="1">
      <alignment/>
      <protection locked="0"/>
    </xf>
    <xf numFmtId="2" fontId="2" fillId="0" borderId="10" xfId="53" applyNumberFormat="1" applyBorder="1" applyAlignment="1">
      <alignment horizontal="center"/>
      <protection/>
    </xf>
    <xf numFmtId="0" fontId="2" fillId="0" borderId="10" xfId="53" applyBorder="1" applyAlignment="1">
      <alignment horizontal="center"/>
      <protection/>
    </xf>
    <xf numFmtId="164" fontId="2" fillId="0" borderId="10" xfId="53" applyNumberFormat="1" applyBorder="1" applyAlignment="1">
      <alignment horizontal="center"/>
      <protection/>
    </xf>
    <xf numFmtId="0" fontId="2" fillId="0" borderId="11" xfId="53" applyBorder="1" applyAlignment="1" applyProtection="1">
      <alignment horizontal="center" vertical="center"/>
      <protection locked="0"/>
    </xf>
    <xf numFmtId="49" fontId="2" fillId="0" borderId="14" xfId="53" applyNumberFormat="1" applyBorder="1" applyProtection="1">
      <alignment/>
      <protection locked="0"/>
    </xf>
    <xf numFmtId="1" fontId="0" fillId="0" borderId="13" xfId="0" applyNumberFormat="1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0" fontId="2" fillId="0" borderId="13" xfId="53" applyBorder="1" applyAlignment="1" applyProtection="1">
      <alignment horizontal="center" vertical="center"/>
      <protection locked="0"/>
    </xf>
    <xf numFmtId="49" fontId="2" fillId="0" borderId="15" xfId="53" applyNumberFormat="1" applyBorder="1" applyProtection="1">
      <alignment/>
      <protection locked="0"/>
    </xf>
    <xf numFmtId="0" fontId="0" fillId="0" borderId="15" xfId="0" applyBorder="1" applyAlignment="1">
      <alignment/>
    </xf>
    <xf numFmtId="1" fontId="0" fillId="0" borderId="16" xfId="0" applyNumberFormat="1" applyBorder="1" applyAlignment="1">
      <alignment horizontal="center" vertical="center"/>
    </xf>
    <xf numFmtId="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50" fillId="0" borderId="10" xfId="0" applyFont="1" applyBorder="1" applyAlignment="1">
      <alignment/>
    </xf>
    <xf numFmtId="0" fontId="2" fillId="0" borderId="10" xfId="53" applyFill="1" applyBorder="1" applyAlignment="1" applyProtection="1">
      <alignment horizontal="left" vertical="center" wrapText="1"/>
      <protection locked="0"/>
    </xf>
    <xf numFmtId="1" fontId="2" fillId="0" borderId="10" xfId="53" applyNumberFormat="1" applyFill="1" applyBorder="1" applyAlignment="1" applyProtection="1">
      <alignment horizontal="center" vertical="center" wrapText="1"/>
      <protection locked="0"/>
    </xf>
    <xf numFmtId="1" fontId="2" fillId="0" borderId="10" xfId="53" applyNumberFormat="1" applyFill="1" applyBorder="1" applyAlignment="1" applyProtection="1">
      <alignment horizontal="center"/>
      <protection locked="0"/>
    </xf>
    <xf numFmtId="0" fontId="2" fillId="0" borderId="0" xfId="53" applyFont="1" applyFill="1" applyBorder="1" applyProtection="1">
      <alignment/>
      <protection locked="0"/>
    </xf>
    <xf numFmtId="0" fontId="2" fillId="0" borderId="18" xfId="53" applyFont="1" applyFill="1" applyBorder="1" applyAlignment="1" applyProtection="1">
      <alignment/>
      <protection locked="0"/>
    </xf>
    <xf numFmtId="0" fontId="2" fillId="0" borderId="18" xfId="53" applyFont="1" applyFill="1" applyBorder="1" applyAlignment="1" applyProtection="1">
      <alignment horizontal="right"/>
      <protection locked="0"/>
    </xf>
    <xf numFmtId="0" fontId="2" fillId="35" borderId="19" xfId="53" applyFont="1" applyFill="1" applyBorder="1" applyAlignment="1" applyProtection="1">
      <alignment horizontal="center" vertical="center" wrapText="1"/>
      <protection locked="0"/>
    </xf>
    <xf numFmtId="0" fontId="2" fillId="35" borderId="13" xfId="53" applyFont="1" applyFill="1" applyBorder="1" applyAlignment="1" applyProtection="1">
      <alignment horizontal="center" vertical="center" wrapText="1"/>
      <protection locked="0"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35" borderId="20" xfId="53" applyFont="1" applyFill="1" applyBorder="1" applyAlignment="1" applyProtection="1">
      <alignment horizontal="center" vertical="center" wrapText="1"/>
      <protection locked="0"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2" fillId="35" borderId="14" xfId="53" applyFont="1" applyFill="1" applyBorder="1" applyAlignment="1" applyProtection="1">
      <alignment horizontal="center" vertical="center" wrapText="1"/>
      <protection locked="0"/>
    </xf>
    <xf numFmtId="0" fontId="2" fillId="0" borderId="13" xfId="53" applyFill="1" applyBorder="1" applyAlignment="1" applyProtection="1">
      <alignment horizontal="center" vertical="center" wrapText="1"/>
      <protection locked="0"/>
    </xf>
    <xf numFmtId="0" fontId="2" fillId="0" borderId="10" xfId="53" applyFill="1" applyBorder="1" applyAlignment="1">
      <alignment horizontal="left" vertical="center" wrapText="1"/>
      <protection/>
    </xf>
    <xf numFmtId="166" fontId="2" fillId="0" borderId="10" xfId="53" applyNumberFormat="1" applyFill="1" applyBorder="1" applyAlignment="1" applyProtection="1">
      <alignment horizontal="center" vertical="center" wrapText="1"/>
      <protection locked="0"/>
    </xf>
    <xf numFmtId="0" fontId="2" fillId="0" borderId="10" xfId="53" applyFill="1" applyBorder="1" applyAlignment="1" applyProtection="1">
      <alignment horizontal="center" vertical="center" wrapText="1"/>
      <protection locked="0"/>
    </xf>
    <xf numFmtId="2" fontId="2" fillId="0" borderId="10" xfId="53" applyNumberFormat="1" applyFill="1" applyBorder="1" applyAlignment="1">
      <alignment horizontal="center" vertical="center" wrapText="1"/>
      <protection/>
    </xf>
    <xf numFmtId="2" fontId="2" fillId="0" borderId="15" xfId="53" applyNumberFormat="1" applyFill="1" applyBorder="1" applyAlignment="1" applyProtection="1">
      <alignment horizontal="center" vertical="center" wrapText="1"/>
      <protection locked="0"/>
    </xf>
    <xf numFmtId="0" fontId="2" fillId="0" borderId="0" xfId="53" applyFont="1" applyFill="1" applyBorder="1" applyAlignment="1" applyProtection="1">
      <alignment/>
      <protection locked="0"/>
    </xf>
    <xf numFmtId="0" fontId="2" fillId="35" borderId="13" xfId="53" applyFont="1" applyFill="1" applyBorder="1" applyAlignment="1" applyProtection="1">
      <alignment horizontal="center" vertical="center"/>
      <protection locked="0"/>
    </xf>
    <xf numFmtId="0" fontId="2" fillId="35" borderId="10" xfId="53" applyFont="1" applyFill="1" applyBorder="1" applyAlignment="1" applyProtection="1">
      <alignment horizontal="center" vertical="center"/>
      <protection locked="0"/>
    </xf>
    <xf numFmtId="0" fontId="2" fillId="35" borderId="10" xfId="53" applyFont="1" applyFill="1" applyBorder="1" applyAlignment="1" applyProtection="1">
      <alignment horizontal="center"/>
      <protection locked="0"/>
    </xf>
    <xf numFmtId="0" fontId="2" fillId="35" borderId="15" xfId="53" applyFont="1" applyFill="1" applyBorder="1" applyAlignment="1" applyProtection="1">
      <alignment horizontal="center"/>
      <protection locked="0"/>
    </xf>
    <xf numFmtId="0" fontId="2" fillId="10" borderId="10" xfId="53" applyFill="1" applyBorder="1" applyAlignment="1" applyProtection="1">
      <alignment horizontal="center" vertical="center" wrapText="1"/>
      <protection locked="0"/>
    </xf>
    <xf numFmtId="0" fontId="5" fillId="10" borderId="10" xfId="53" applyFont="1" applyFill="1" applyBorder="1" applyAlignment="1" applyProtection="1">
      <alignment horizontal="center" vertical="top" wrapText="1"/>
      <protection locked="0"/>
    </xf>
    <xf numFmtId="0" fontId="5" fillId="10" borderId="15" xfId="53" applyFont="1" applyFill="1" applyBorder="1" applyAlignment="1" applyProtection="1">
      <alignment horizontal="center" vertical="top" wrapText="1"/>
      <protection locked="0"/>
    </xf>
    <xf numFmtId="0" fontId="5" fillId="10" borderId="16" xfId="53" applyFont="1" applyFill="1" applyBorder="1" applyAlignment="1" applyProtection="1">
      <alignment horizontal="center"/>
      <protection locked="0"/>
    </xf>
    <xf numFmtId="0" fontId="5" fillId="10" borderId="21" xfId="53" applyFont="1" applyFill="1" applyBorder="1" applyAlignment="1" applyProtection="1">
      <alignment horizontal="center"/>
      <protection locked="0"/>
    </xf>
    <xf numFmtId="0" fontId="5" fillId="10" borderId="17" xfId="53" applyFont="1" applyFill="1" applyBorder="1" applyAlignment="1" applyProtection="1">
      <alignment horizontal="center"/>
      <protection locked="0"/>
    </xf>
    <xf numFmtId="0" fontId="3" fillId="10" borderId="10" xfId="53" applyFont="1" applyFill="1" applyBorder="1" applyAlignment="1" applyProtection="1">
      <alignment horizontal="center"/>
      <protection locked="0"/>
    </xf>
    <xf numFmtId="0" fontId="5" fillId="10" borderId="10" xfId="53" applyFont="1" applyFill="1" applyBorder="1" applyAlignment="1" applyProtection="1">
      <alignment horizontal="center"/>
      <protection locked="0"/>
    </xf>
    <xf numFmtId="0" fontId="6" fillId="10" borderId="10" xfId="53" applyFont="1" applyFill="1" applyBorder="1" applyAlignment="1" applyProtection="1">
      <alignment horizontal="center"/>
      <protection locked="0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vertical="center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/>
    </xf>
    <xf numFmtId="0" fontId="2" fillId="36" borderId="10" xfId="53" applyFont="1" applyFill="1" applyBorder="1" applyAlignment="1" applyProtection="1">
      <alignment horizontal="center" vertical="center" wrapText="1"/>
      <protection locked="0"/>
    </xf>
    <xf numFmtId="0" fontId="2" fillId="36" borderId="10" xfId="53" applyFont="1" applyFill="1" applyBorder="1" applyAlignment="1">
      <alignment horizontal="center" vertical="center" wrapText="1"/>
      <protection/>
    </xf>
    <xf numFmtId="49" fontId="0" fillId="10" borderId="10" xfId="0" applyNumberFormat="1" applyFill="1" applyBorder="1" applyAlignment="1">
      <alignment horizontal="center" vertical="center"/>
    </xf>
    <xf numFmtId="0" fontId="0" fillId="10" borderId="10" xfId="0" applyFill="1" applyBorder="1" applyAlignment="1">
      <alignment horizontal="center"/>
    </xf>
    <xf numFmtId="0" fontId="0" fillId="10" borderId="10" xfId="25" applyFont="1" applyFill="1" applyBorder="1" applyAlignment="1" applyProtection="1">
      <alignment horizontal="center" vertical="center"/>
      <protection locked="0"/>
    </xf>
    <xf numFmtId="0" fontId="0" fillId="10" borderId="10" xfId="25" applyFont="1" applyFill="1" applyBorder="1" applyAlignment="1" applyProtection="1">
      <alignment horizontal="center" vertical="center" wrapText="1"/>
      <protection locked="0"/>
    </xf>
    <xf numFmtId="0" fontId="2" fillId="10" borderId="10" xfId="53" applyFill="1" applyBorder="1" applyProtection="1">
      <alignment/>
      <protection locked="0"/>
    </xf>
    <xf numFmtId="0" fontId="2" fillId="35" borderId="12" xfId="53" applyFont="1" applyFill="1" applyBorder="1" applyAlignment="1" applyProtection="1">
      <alignment horizontal="center" vertical="center" wrapText="1"/>
      <protection locked="0"/>
    </xf>
    <xf numFmtId="0" fontId="2" fillId="35" borderId="22" xfId="53" applyFont="1" applyFill="1" applyBorder="1" applyAlignment="1" applyProtection="1">
      <alignment horizontal="center"/>
      <protection locked="0"/>
    </xf>
    <xf numFmtId="0" fontId="3" fillId="0" borderId="10" xfId="53" applyFont="1" applyBorder="1" applyAlignment="1">
      <alignment/>
      <protection/>
    </xf>
    <xf numFmtId="164" fontId="3" fillId="0" borderId="10" xfId="53" applyNumberFormat="1" applyFont="1" applyBorder="1" applyAlignment="1" applyProtection="1">
      <alignment horizontal="center"/>
      <protection/>
    </xf>
    <xf numFmtId="0" fontId="6" fillId="10" borderId="10" xfId="53" applyFont="1" applyFill="1" applyBorder="1" applyAlignment="1" applyProtection="1">
      <alignment horizontal="center" vertical="center" wrapText="1"/>
      <protection locked="0"/>
    </xf>
    <xf numFmtId="0" fontId="3" fillId="10" borderId="10" xfId="53" applyFont="1" applyFill="1" applyBorder="1" applyAlignment="1" applyProtection="1">
      <alignment horizontal="center" vertical="center" wrapText="1"/>
      <protection locked="0"/>
    </xf>
    <xf numFmtId="0" fontId="5" fillId="10" borderId="10" xfId="53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" fillId="0" borderId="10" xfId="53" applyFont="1" applyFill="1" applyBorder="1">
      <alignment/>
      <protection/>
    </xf>
    <xf numFmtId="1" fontId="5" fillId="0" borderId="10" xfId="53" applyNumberFormat="1" applyFont="1" applyFill="1" applyBorder="1" applyAlignment="1">
      <alignment horizontal="center"/>
      <protection/>
    </xf>
    <xf numFmtId="1" fontId="6" fillId="0" borderId="10" xfId="53" applyNumberFormat="1" applyFont="1" applyFill="1" applyBorder="1" applyAlignment="1">
      <alignment horizontal="center"/>
      <protection/>
    </xf>
    <xf numFmtId="0" fontId="35" fillId="0" borderId="0" xfId="42" applyAlignment="1">
      <alignment/>
    </xf>
    <xf numFmtId="0" fontId="35" fillId="0" borderId="0" xfId="42" applyAlignment="1" quotePrefix="1">
      <alignment/>
    </xf>
    <xf numFmtId="0" fontId="35" fillId="0" borderId="0" xfId="42" applyAlignment="1" applyProtection="1">
      <alignment/>
      <protection locked="0"/>
    </xf>
    <xf numFmtId="0" fontId="0" fillId="10" borderId="10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/>
    </xf>
    <xf numFmtId="0" fontId="0" fillId="34" borderId="0" xfId="0" applyFont="1" applyFill="1" applyBorder="1" applyAlignment="1">
      <alignment wrapText="1"/>
    </xf>
    <xf numFmtId="0" fontId="3" fillId="10" borderId="10" xfId="53" applyFont="1" applyFill="1" applyBorder="1" applyAlignment="1" applyProtection="1">
      <alignment horizontal="center" vertical="center"/>
      <protection locked="0"/>
    </xf>
    <xf numFmtId="0" fontId="5" fillId="0" borderId="10" xfId="53" applyFont="1" applyBorder="1" applyAlignment="1">
      <alignment horizontal="center"/>
      <protection/>
    </xf>
    <xf numFmtId="0" fontId="51" fillId="0" borderId="10" xfId="0" applyFont="1" applyBorder="1" applyAlignment="1">
      <alignment horizontal="left"/>
    </xf>
    <xf numFmtId="0" fontId="3" fillId="10" borderId="10" xfId="53" applyFont="1" applyFill="1" applyBorder="1" applyAlignment="1">
      <alignment horizontal="center" vertical="center" wrapText="1"/>
      <protection/>
    </xf>
    <xf numFmtId="0" fontId="3" fillId="10" borderId="10" xfId="53" applyFont="1" applyFill="1" applyBorder="1" applyAlignment="1">
      <alignment horizontal="center" vertical="center"/>
      <protection/>
    </xf>
    <xf numFmtId="2" fontId="3" fillId="0" borderId="10" xfId="53" applyNumberFormat="1" applyFont="1" applyBorder="1" applyAlignment="1">
      <alignment horizontal="center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1" fontId="50" fillId="0" borderId="10" xfId="0" applyNumberFormat="1" applyFont="1" applyBorder="1" applyAlignment="1" applyProtection="1">
      <alignment horizontal="center"/>
      <protection locked="0"/>
    </xf>
    <xf numFmtId="0" fontId="3" fillId="0" borderId="10" xfId="53" applyFont="1" applyFill="1" applyBorder="1" applyAlignment="1">
      <alignment horizontal="center"/>
      <protection/>
    </xf>
    <xf numFmtId="1" fontId="52" fillId="0" borderId="10" xfId="0" applyNumberFormat="1" applyFont="1" applyBorder="1" applyAlignment="1" applyProtection="1">
      <alignment horizontal="center"/>
      <protection locked="0"/>
    </xf>
    <xf numFmtId="49" fontId="3" fillId="10" borderId="10" xfId="53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53" applyNumberFormat="1" applyFont="1" applyFill="1" applyBorder="1" applyAlignment="1" applyProtection="1">
      <alignment horizontal="center"/>
      <protection/>
    </xf>
    <xf numFmtId="1" fontId="50" fillId="0" borderId="10" xfId="0" applyNumberFormat="1" applyFont="1" applyBorder="1" applyAlignment="1">
      <alignment horizontal="center"/>
    </xf>
    <xf numFmtId="1" fontId="3" fillId="0" borderId="10" xfId="53" applyNumberFormat="1" applyFont="1" applyFill="1" applyBorder="1" applyAlignment="1">
      <alignment horizontal="center"/>
      <protection/>
    </xf>
    <xf numFmtId="1" fontId="3" fillId="0" borderId="10" xfId="54" applyNumberFormat="1" applyFont="1" applyFill="1" applyBorder="1" applyAlignment="1" applyProtection="1" quotePrefix="1">
      <alignment horizontal="center"/>
      <protection/>
    </xf>
    <xf numFmtId="0" fontId="2" fillId="10" borderId="10" xfId="53" applyFill="1" applyBorder="1" applyAlignment="1" applyProtection="1">
      <alignment horizontal="center" vertical="center"/>
      <protection locked="0"/>
    </xf>
    <xf numFmtId="164" fontId="2" fillId="0" borderId="10" xfId="53" applyNumberFormat="1" applyFont="1" applyFill="1" applyBorder="1" applyAlignment="1" applyProtection="1">
      <alignment horizontal="center"/>
      <protection/>
    </xf>
    <xf numFmtId="164" fontId="2" fillId="0" borderId="10" xfId="53" applyNumberFormat="1" applyFill="1" applyBorder="1" applyAlignment="1" applyProtection="1">
      <alignment horizontal="center" vertical="center"/>
      <protection locked="0"/>
    </xf>
    <xf numFmtId="164" fontId="2" fillId="0" borderId="10" xfId="53" applyNumberFormat="1" applyFont="1" applyFill="1" applyBorder="1" applyAlignment="1" applyProtection="1">
      <alignment horizontal="center" vertical="center"/>
      <protection locked="0"/>
    </xf>
    <xf numFmtId="164" fontId="2" fillId="33" borderId="10" xfId="54" applyNumberFormat="1" applyFont="1" applyFill="1" applyBorder="1" applyAlignment="1" applyProtection="1" quotePrefix="1">
      <alignment horizontal="center"/>
      <protection/>
    </xf>
    <xf numFmtId="164" fontId="2" fillId="33" borderId="10" xfId="53" applyNumberFormat="1" applyFont="1" applyFill="1" applyBorder="1" applyAlignment="1" applyProtection="1">
      <alignment horizontal="center"/>
      <protection/>
    </xf>
    <xf numFmtId="164" fontId="2" fillId="33" borderId="10" xfId="53" applyNumberFormat="1" applyFont="1" applyFill="1" applyBorder="1" applyAlignment="1" applyProtection="1">
      <alignment horizontal="center" vertical="center"/>
      <protection locked="0"/>
    </xf>
    <xf numFmtId="2" fontId="2" fillId="0" borderId="10" xfId="53" applyNumberFormat="1" applyFont="1" applyBorder="1" applyAlignment="1" applyProtection="1">
      <alignment horizontal="center"/>
      <protection/>
    </xf>
    <xf numFmtId="165" fontId="2" fillId="0" borderId="10" xfId="62" applyNumberFormat="1" applyFont="1" applyBorder="1" applyAlignment="1" applyProtection="1">
      <alignment horizontal="center" vertical="center"/>
      <protection locked="0"/>
    </xf>
    <xf numFmtId="0" fontId="2" fillId="0" borderId="10" xfId="53" applyFont="1" applyBorder="1" applyAlignment="1" applyProtection="1">
      <alignment horizontal="center"/>
      <protection locked="0"/>
    </xf>
    <xf numFmtId="49" fontId="2" fillId="0" borderId="10" xfId="53" applyNumberFormat="1" applyFont="1" applyBorder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53" applyBorder="1" applyAlignment="1" applyProtection="1">
      <alignment horizontal="center" vertical="top"/>
      <protection locked="0"/>
    </xf>
    <xf numFmtId="1" fontId="2" fillId="0" borderId="10" xfId="54" applyNumberFormat="1" applyFont="1" applyFill="1" applyBorder="1" applyAlignment="1" applyProtection="1" quotePrefix="1">
      <alignment horizontal="center"/>
      <protection/>
    </xf>
    <xf numFmtId="2" fontId="2" fillId="0" borderId="10" xfId="54" applyNumberFormat="1" applyFont="1" applyFill="1" applyBorder="1" applyAlignment="1" applyProtection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10" borderId="10" xfId="53" applyFont="1" applyFill="1" applyBorder="1" applyAlignment="1" applyProtection="1">
      <alignment horizontal="center" vertical="center" wrapText="1"/>
      <protection locked="0"/>
    </xf>
    <xf numFmtId="0" fontId="3" fillId="0" borderId="0" xfId="53" applyFont="1" applyAlignment="1" applyProtection="1">
      <alignment horizontal="left"/>
      <protection locked="0"/>
    </xf>
    <xf numFmtId="0" fontId="5" fillId="10" borderId="19" xfId="53" applyFont="1" applyFill="1" applyBorder="1" applyAlignment="1" applyProtection="1">
      <alignment horizontal="center" vertical="center" wrapText="1"/>
      <protection locked="0"/>
    </xf>
    <xf numFmtId="0" fontId="5" fillId="10" borderId="13" xfId="53" applyFont="1" applyFill="1" applyBorder="1" applyAlignment="1" applyProtection="1">
      <alignment horizontal="center" vertical="center" wrapText="1"/>
      <protection locked="0"/>
    </xf>
    <xf numFmtId="0" fontId="5" fillId="10" borderId="20" xfId="53" applyFont="1" applyFill="1" applyBorder="1" applyAlignment="1" applyProtection="1">
      <alignment horizontal="center" vertical="center" wrapText="1"/>
      <protection locked="0"/>
    </xf>
    <xf numFmtId="0" fontId="5" fillId="10" borderId="10" xfId="53" applyFont="1" applyFill="1" applyBorder="1" applyAlignment="1" applyProtection="1">
      <alignment horizontal="center" vertical="center" wrapText="1"/>
      <protection locked="0"/>
    </xf>
    <xf numFmtId="0" fontId="5" fillId="10" borderId="23" xfId="53" applyFont="1" applyFill="1" applyBorder="1" applyAlignment="1" applyProtection="1">
      <alignment horizontal="center" vertical="top" wrapText="1"/>
      <protection locked="0"/>
    </xf>
    <xf numFmtId="0" fontId="5" fillId="10" borderId="12" xfId="53" applyFont="1" applyFill="1" applyBorder="1" applyAlignment="1" applyProtection="1">
      <alignment horizontal="center" vertical="top"/>
      <protection locked="0"/>
    </xf>
    <xf numFmtId="0" fontId="5" fillId="10" borderId="20" xfId="53" applyFont="1" applyFill="1" applyBorder="1" applyAlignment="1" applyProtection="1">
      <alignment horizontal="center" vertical="center"/>
      <protection locked="0"/>
    </xf>
    <xf numFmtId="0" fontId="5" fillId="10" borderId="24" xfId="53" applyFont="1" applyFill="1" applyBorder="1" applyAlignment="1" applyProtection="1">
      <alignment horizontal="center" vertical="center"/>
      <protection locked="0"/>
    </xf>
    <xf numFmtId="0" fontId="3" fillId="0" borderId="0" xfId="53" applyFont="1" applyBorder="1" applyAlignment="1" applyProtection="1">
      <alignment horizontal="left"/>
      <protection locked="0"/>
    </xf>
    <xf numFmtId="0" fontId="3" fillId="0" borderId="25" xfId="53" applyFont="1" applyBorder="1" applyAlignment="1" applyProtection="1">
      <alignment horizontal="right"/>
      <protection locked="0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10" borderId="26" xfId="0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5" xfId="0" applyBorder="1" applyAlignment="1">
      <alignment horizontal="right"/>
    </xf>
    <xf numFmtId="0" fontId="0" fillId="10" borderId="10" xfId="0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2" fillId="36" borderId="10" xfId="53" applyFont="1" applyFill="1" applyBorder="1" applyAlignment="1" applyProtection="1">
      <alignment horizontal="center" vertical="center" wrapText="1"/>
      <protection locked="0"/>
    </xf>
    <xf numFmtId="0" fontId="2" fillId="36" borderId="10" xfId="5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/>
    </xf>
    <xf numFmtId="0" fontId="2" fillId="0" borderId="26" xfId="53" applyFont="1" applyFill="1" applyBorder="1" applyAlignment="1" applyProtection="1">
      <alignment horizontal="center"/>
      <protection locked="0"/>
    </xf>
    <xf numFmtId="0" fontId="2" fillId="0" borderId="22" xfId="53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10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wrapText="1"/>
    </xf>
    <xf numFmtId="0" fontId="2" fillId="33" borderId="10" xfId="54" applyNumberFormat="1" applyFont="1" applyFill="1" applyBorder="1" applyAlignment="1" applyProtection="1" quotePrefix="1">
      <alignment horizontal="center"/>
      <protection/>
    </xf>
    <xf numFmtId="0" fontId="2" fillId="33" borderId="10" xfId="53" applyFill="1" applyBorder="1" applyAlignment="1" applyProtection="1">
      <alignment horizontal="center"/>
      <protection locked="0"/>
    </xf>
    <xf numFmtId="0" fontId="2" fillId="10" borderId="10" xfId="53" applyFill="1" applyBorder="1" applyAlignment="1" applyProtection="1">
      <alignment horizontal="center" vertical="center" wrapText="1"/>
      <protection locked="0"/>
    </xf>
    <xf numFmtId="0" fontId="2" fillId="10" borderId="10" xfId="53" applyFill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2" fillId="33" borderId="28" xfId="53" applyFill="1" applyBorder="1" applyAlignment="1" applyProtection="1">
      <alignment horizontal="center"/>
      <protection locked="0"/>
    </xf>
    <xf numFmtId="0" fontId="2" fillId="33" borderId="29" xfId="53" applyFill="1" applyBorder="1" applyAlignment="1" applyProtection="1">
      <alignment horizontal="center"/>
      <protection locked="0"/>
    </xf>
    <xf numFmtId="0" fontId="2" fillId="33" borderId="30" xfId="53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/>
    </xf>
    <xf numFmtId="0" fontId="7" fillId="33" borderId="26" xfId="53" applyFont="1" applyFill="1" applyBorder="1" applyAlignment="1" applyProtection="1">
      <alignment horizontal="center"/>
      <protection locked="0"/>
    </xf>
    <xf numFmtId="0" fontId="7" fillId="33" borderId="27" xfId="53" applyFont="1" applyFill="1" applyBorder="1" applyAlignment="1" applyProtection="1">
      <alignment horizontal="center"/>
      <protection locked="0"/>
    </xf>
    <xf numFmtId="0" fontId="0" fillId="10" borderId="10" xfId="25" applyFont="1" applyFill="1" applyBorder="1" applyAlignment="1" applyProtection="1">
      <alignment horizontal="center" vertical="center" wrapText="1"/>
      <protection locked="0"/>
    </xf>
    <xf numFmtId="0" fontId="0" fillId="10" borderId="10" xfId="25" applyFont="1" applyFill="1" applyBorder="1" applyAlignment="1">
      <alignment horizontal="center" vertical="center" wrapText="1"/>
    </xf>
    <xf numFmtId="0" fontId="2" fillId="33" borderId="10" xfId="53" applyFont="1" applyFill="1" applyBorder="1" applyAlignment="1" applyProtection="1">
      <alignment horizontal="center"/>
      <protection locked="0"/>
    </xf>
    <xf numFmtId="0" fontId="2" fillId="0" borderId="0" xfId="53" applyBorder="1" applyAlignment="1" applyProtection="1">
      <alignment horizontal="right"/>
      <protection locked="0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10" borderId="31" xfId="53" applyFill="1" applyBorder="1" applyAlignment="1" applyProtection="1">
      <alignment horizontal="center" vertical="center" wrapText="1"/>
      <protection locked="0"/>
    </xf>
    <xf numFmtId="0" fontId="2" fillId="10" borderId="12" xfId="53" applyFill="1" applyBorder="1" applyAlignment="1" applyProtection="1">
      <alignment horizontal="center" vertical="center" wrapText="1"/>
      <protection locked="0"/>
    </xf>
    <xf numFmtId="0" fontId="2" fillId="10" borderId="26" xfId="53" applyFill="1" applyBorder="1" applyAlignment="1" applyProtection="1">
      <alignment horizontal="center" vertical="center" wrapText="1"/>
      <protection locked="0"/>
    </xf>
    <xf numFmtId="0" fontId="2" fillId="10" borderId="22" xfId="53" applyFill="1" applyBorder="1" applyAlignment="1" applyProtection="1">
      <alignment horizontal="center" vertical="center" wrapText="1"/>
      <protection locked="0"/>
    </xf>
    <xf numFmtId="0" fontId="2" fillId="0" borderId="10" xfId="53" applyBorder="1" applyAlignment="1" applyProtection="1">
      <alignment/>
      <protection locked="0"/>
    </xf>
    <xf numFmtId="0" fontId="2" fillId="10" borderId="27" xfId="53" applyFill="1" applyBorder="1" applyAlignment="1" applyProtection="1">
      <alignment horizontal="center" vertical="center" wrapText="1"/>
      <protection locked="0"/>
    </xf>
    <xf numFmtId="0" fontId="2" fillId="0" borderId="18" xfId="53" applyBorder="1" applyAlignment="1" applyProtection="1">
      <alignment horizontal="left"/>
      <protection locked="0"/>
    </xf>
    <xf numFmtId="0" fontId="2" fillId="0" borderId="0" xfId="53" applyBorder="1" applyAlignment="1" applyProtection="1">
      <alignment horizontal="left"/>
      <protection locked="0"/>
    </xf>
    <xf numFmtId="0" fontId="2" fillId="0" borderId="25" xfId="53" applyBorder="1" applyAlignment="1" applyProtection="1">
      <alignment horizontal="right"/>
      <protection locked="0"/>
    </xf>
    <xf numFmtId="0" fontId="2" fillId="10" borderId="32" xfId="53" applyFill="1" applyBorder="1" applyAlignment="1" applyProtection="1">
      <alignment horizontal="center" vertical="center" wrapText="1"/>
      <protection locked="0"/>
    </xf>
    <xf numFmtId="0" fontId="2" fillId="10" borderId="33" xfId="53" applyFill="1" applyBorder="1" applyAlignment="1" applyProtection="1">
      <alignment horizontal="center" vertical="center" wrapText="1"/>
      <protection locked="0"/>
    </xf>
    <xf numFmtId="0" fontId="2" fillId="10" borderId="34" xfId="53" applyFill="1" applyBorder="1" applyAlignment="1" applyProtection="1">
      <alignment horizontal="center" vertical="center" wrapText="1"/>
      <protection locked="0"/>
    </xf>
    <xf numFmtId="0" fontId="2" fillId="10" borderId="35" xfId="53" applyFill="1" applyBorder="1" applyAlignment="1" applyProtection="1">
      <alignment horizontal="center" vertical="center" wrapText="1"/>
      <protection locked="0"/>
    </xf>
    <xf numFmtId="0" fontId="2" fillId="0" borderId="36" xfId="53" applyFill="1" applyBorder="1" applyAlignment="1">
      <alignment horizontal="center"/>
      <protection/>
    </xf>
    <xf numFmtId="0" fontId="2" fillId="0" borderId="37" xfId="53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34" borderId="10" xfId="0" applyFont="1" applyFill="1" applyBorder="1" applyAlignment="1">
      <alignment horizontal="center" wrapText="1"/>
    </xf>
    <xf numFmtId="0" fontId="2" fillId="37" borderId="11" xfId="53" applyFont="1" applyFill="1" applyBorder="1" applyAlignment="1" applyProtection="1">
      <alignment horizontal="center" vertical="center" wrapText="1"/>
      <protection locked="0"/>
    </xf>
    <xf numFmtId="0" fontId="2" fillId="37" borderId="13" xfId="53" applyFont="1" applyFill="1" applyBorder="1" applyAlignment="1">
      <alignment horizontal="center" vertical="center" wrapText="1"/>
      <protection/>
    </xf>
    <xf numFmtId="0" fontId="2" fillId="37" borderId="38" xfId="53" applyFont="1" applyFill="1" applyBorder="1" applyAlignment="1" applyProtection="1">
      <alignment horizontal="center" vertical="center" wrapText="1"/>
      <protection locked="0"/>
    </xf>
    <xf numFmtId="0" fontId="2" fillId="37" borderId="14" xfId="53" applyFont="1" applyFill="1" applyBorder="1" applyAlignment="1" applyProtection="1">
      <alignment horizontal="center" vertical="center" wrapText="1"/>
      <protection locked="0"/>
    </xf>
    <xf numFmtId="0" fontId="30" fillId="34" borderId="10" xfId="53" applyFont="1" applyFill="1" applyBorder="1" applyAlignment="1" applyProtection="1">
      <alignment horizontal="left"/>
      <protection locked="0"/>
    </xf>
    <xf numFmtId="0" fontId="2" fillId="37" borderId="13" xfId="53" applyFont="1" applyFill="1" applyBorder="1" applyAlignment="1" applyProtection="1">
      <alignment horizontal="center" vertical="center" wrapText="1"/>
      <protection locked="0"/>
    </xf>
    <xf numFmtId="0" fontId="2" fillId="37" borderId="15" xfId="53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/>
      <protection locked="0"/>
    </xf>
    <xf numFmtId="0" fontId="2" fillId="0" borderId="0" xfId="53" applyBorder="1" applyAlignment="1" applyProtection="1">
      <alignment horizontal="center"/>
      <protection locked="0"/>
    </xf>
    <xf numFmtId="0" fontId="3" fillId="0" borderId="0" xfId="53" applyFont="1" applyBorder="1" applyAlignment="1" applyProtection="1">
      <alignment horizontal="right"/>
      <protection locked="0"/>
    </xf>
    <xf numFmtId="0" fontId="0" fillId="0" borderId="36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35" borderId="40" xfId="53" applyFont="1" applyFill="1" applyBorder="1" applyAlignment="1" applyProtection="1">
      <alignment horizontal="center" vertical="center" wrapText="1"/>
      <protection locked="0"/>
    </xf>
    <xf numFmtId="0" fontId="2" fillId="35" borderId="14" xfId="53" applyFont="1" applyFill="1" applyBorder="1" applyAlignment="1" applyProtection="1">
      <alignment horizontal="center" vertical="center" wrapText="1"/>
      <protection locked="0"/>
    </xf>
    <xf numFmtId="0" fontId="2" fillId="0" borderId="18" xfId="53" applyFont="1" applyFill="1" applyBorder="1" applyAlignment="1" applyProtection="1">
      <alignment horizontal="center"/>
      <protection locked="0"/>
    </xf>
    <xf numFmtId="0" fontId="2" fillId="35" borderId="20" xfId="53" applyFont="1" applyFill="1" applyBorder="1" applyAlignment="1" applyProtection="1">
      <alignment horizontal="center" vertical="center" wrapText="1"/>
      <protection locked="0"/>
    </xf>
    <xf numFmtId="0" fontId="2" fillId="35" borderId="10" xfId="53" applyFont="1" applyFill="1" applyBorder="1" applyAlignment="1">
      <alignment horizontal="center" vertical="center" wrapText="1"/>
      <protection/>
    </xf>
    <xf numFmtId="0" fontId="2" fillId="35" borderId="10" xfId="53" applyFont="1" applyFill="1" applyBorder="1" applyAlignment="1" applyProtection="1">
      <alignment horizontal="center" vertical="center" wrapText="1"/>
      <protection locked="0"/>
    </xf>
    <xf numFmtId="0" fontId="2" fillId="35" borderId="20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/>
      <protection locked="0"/>
    </xf>
    <xf numFmtId="0" fontId="2" fillId="0" borderId="0" xfId="53" applyFont="1" applyFill="1" applyBorder="1" applyAlignment="1" applyProtection="1">
      <alignment horizontal="right"/>
      <protection locked="0"/>
    </xf>
    <xf numFmtId="0" fontId="0" fillId="35" borderId="41" xfId="0" applyFont="1" applyFill="1" applyBorder="1" applyAlignment="1" applyProtection="1">
      <alignment horizontal="center" vertical="center" wrapText="1"/>
      <protection locked="0"/>
    </xf>
    <xf numFmtId="0" fontId="0" fillId="35" borderId="42" xfId="0" applyFont="1" applyFill="1" applyBorder="1" applyAlignment="1" applyProtection="1">
      <alignment horizontal="center" vertical="center" wrapText="1"/>
      <protection locked="0"/>
    </xf>
    <xf numFmtId="0" fontId="2" fillId="35" borderId="24" xfId="53" applyFont="1" applyFill="1" applyBorder="1" applyAlignment="1" applyProtection="1">
      <alignment horizontal="center" vertical="center" wrapText="1"/>
      <protection locked="0"/>
    </xf>
    <xf numFmtId="0" fontId="3" fillId="0" borderId="26" xfId="53" applyFont="1" applyFill="1" applyBorder="1" applyAlignment="1">
      <alignment horizontal="center"/>
      <protection/>
    </xf>
    <xf numFmtId="0" fontId="3" fillId="0" borderId="22" xfId="53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5"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9" tint="0.5999600291252136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  <dxf>
      <font>
        <color rgb="FF9C0006"/>
      </font>
      <fill>
        <patternFill>
          <bgColor theme="9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9;&#1085;&#1086;&#1074;&#1085;&#1099;&#1077;%20&#1076;&#1072;&#1085;&#1085;&#1099;&#1077;%202017\&#1055;&#1072;&#1088;&#1091;&#1089;\&#1089;&#1074;&#1086;&#1076;%20&#1086;&#1073;&#1097;&#1080;&#1081;(&#1090;&#1072;&#1073;&#1083;&#1080;&#1095;&#1080;)\2017\+&#1082;&#1085;&#1080;&#1075;&#1086;&#1086;&#1073;&#1077;&#1089;&#1087;&#1077;&#1095;&#1077;&#1085;&#1085;&#1086;&#1089;&#1090;&#1100;,%20&#1090;.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9;&#1085;&#1086;&#1074;&#1085;&#1099;&#1077;%20&#1076;&#1072;&#1085;&#1085;&#1099;&#1077;%202017\&#1055;&#1072;&#1088;&#1091;&#1089;\&#1089;&#1074;&#1086;&#1076;%20&#1086;&#1073;&#1097;&#1080;&#1081;(&#1090;&#1072;&#1073;&#1083;&#1080;&#1095;&#1080;)\2017\+&#1092;&#1080;&#1085;&#1072;&#1085;&#1089;&#1099;,%20&#1090;.16-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1">
        <row r="2">
          <cell r="C2">
            <v>11.3</v>
          </cell>
          <cell r="D2">
            <v>7.5</v>
          </cell>
        </row>
        <row r="3">
          <cell r="C3">
            <v>7.5</v>
          </cell>
          <cell r="D3">
            <v>3.7</v>
          </cell>
        </row>
        <row r="4">
          <cell r="C4">
            <v>8.3</v>
          </cell>
          <cell r="D4">
            <v>8.3</v>
          </cell>
        </row>
        <row r="5">
          <cell r="C5">
            <v>7.7</v>
          </cell>
          <cell r="D5">
            <v>2.4</v>
          </cell>
        </row>
        <row r="6">
          <cell r="C6">
            <v>26.2</v>
          </cell>
          <cell r="D6">
            <v>19.7</v>
          </cell>
        </row>
        <row r="7">
          <cell r="C7">
            <v>24.1</v>
          </cell>
          <cell r="D7">
            <v>12.8</v>
          </cell>
        </row>
        <row r="8">
          <cell r="C8">
            <v>22.7</v>
          </cell>
          <cell r="D8">
            <v>11.4</v>
          </cell>
        </row>
        <row r="9">
          <cell r="C9">
            <v>12.5</v>
          </cell>
          <cell r="D9">
            <v>6</v>
          </cell>
        </row>
        <row r="10">
          <cell r="C10">
            <v>32.3</v>
          </cell>
          <cell r="D10">
            <v>16.7</v>
          </cell>
        </row>
        <row r="11">
          <cell r="C11">
            <v>5.2</v>
          </cell>
          <cell r="D11">
            <v>3.1</v>
          </cell>
        </row>
        <row r="12">
          <cell r="C12">
            <v>29.8</v>
          </cell>
          <cell r="D12">
            <v>8.1</v>
          </cell>
        </row>
        <row r="13">
          <cell r="C13">
            <v>7.2</v>
          </cell>
          <cell r="D13">
            <v>7.2</v>
          </cell>
        </row>
        <row r="14">
          <cell r="C14">
            <v>36.7</v>
          </cell>
          <cell r="D14">
            <v>17.5</v>
          </cell>
        </row>
        <row r="15">
          <cell r="C15">
            <v>29.3</v>
          </cell>
          <cell r="D15">
            <v>7.7</v>
          </cell>
        </row>
        <row r="16">
          <cell r="C16">
            <v>58</v>
          </cell>
          <cell r="D16">
            <v>58</v>
          </cell>
        </row>
        <row r="17">
          <cell r="C17">
            <v>10.1</v>
          </cell>
          <cell r="D17">
            <v>6.9</v>
          </cell>
        </row>
        <row r="18">
          <cell r="C18">
            <v>15.6</v>
          </cell>
          <cell r="D18">
            <v>10.5</v>
          </cell>
        </row>
        <row r="19">
          <cell r="C19">
            <v>16.6</v>
          </cell>
          <cell r="D19">
            <v>16.6</v>
          </cell>
        </row>
        <row r="20">
          <cell r="C20">
            <v>52.7</v>
          </cell>
          <cell r="D20">
            <v>22.3</v>
          </cell>
        </row>
        <row r="21">
          <cell r="C21">
            <v>26.2</v>
          </cell>
          <cell r="D21">
            <v>19.6</v>
          </cell>
        </row>
        <row r="22">
          <cell r="C22">
            <v>17.2</v>
          </cell>
          <cell r="D22">
            <v>12.1</v>
          </cell>
        </row>
        <row r="23">
          <cell r="C23">
            <v>8.9</v>
          </cell>
          <cell r="D23">
            <v>4.4</v>
          </cell>
        </row>
        <row r="24">
          <cell r="C24">
            <v>7.3</v>
          </cell>
          <cell r="D24">
            <v>4.7</v>
          </cell>
        </row>
        <row r="25">
          <cell r="C25">
            <v>21</v>
          </cell>
          <cell r="D25">
            <v>15</v>
          </cell>
        </row>
        <row r="26">
          <cell r="C26">
            <v>38.3</v>
          </cell>
          <cell r="D26">
            <v>16.1</v>
          </cell>
        </row>
        <row r="27">
          <cell r="C27">
            <v>25.7</v>
          </cell>
        </row>
        <row r="28">
          <cell r="C28">
            <v>30.7</v>
          </cell>
        </row>
        <row r="29">
          <cell r="C29">
            <v>537.6</v>
          </cell>
        </row>
        <row r="30">
          <cell r="C30">
            <v>537.6</v>
          </cell>
        </row>
        <row r="31">
          <cell r="C31">
            <v>537.6</v>
          </cell>
        </row>
        <row r="32">
          <cell r="C32">
            <v>537.6</v>
          </cell>
        </row>
        <row r="33">
          <cell r="C33">
            <v>537.6</v>
          </cell>
        </row>
        <row r="34">
          <cell r="C34">
            <v>27.3</v>
          </cell>
        </row>
        <row r="35">
          <cell r="C35">
            <v>1126.7</v>
          </cell>
          <cell r="D35">
            <v>319.3</v>
          </cell>
        </row>
      </sheetData>
      <sheetData sheetId="2">
        <row r="4">
          <cell r="C4">
            <v>77.78</v>
          </cell>
          <cell r="D4">
            <v>47.07</v>
          </cell>
        </row>
        <row r="5">
          <cell r="C5">
            <v>74.27</v>
          </cell>
          <cell r="D5">
            <v>51.57</v>
          </cell>
        </row>
        <row r="6">
          <cell r="C6">
            <v>119.69</v>
          </cell>
          <cell r="D6">
            <v>119.69</v>
          </cell>
        </row>
        <row r="7">
          <cell r="C7">
            <v>95.18</v>
          </cell>
          <cell r="D7">
            <v>47.15</v>
          </cell>
        </row>
        <row r="8">
          <cell r="C8">
            <v>216.36</v>
          </cell>
          <cell r="D8">
            <v>151.31</v>
          </cell>
        </row>
        <row r="9">
          <cell r="C9">
            <v>124.47</v>
          </cell>
          <cell r="D9">
            <v>55.04</v>
          </cell>
        </row>
        <row r="10">
          <cell r="C10">
            <v>160.96</v>
          </cell>
          <cell r="D10">
            <v>109.39</v>
          </cell>
        </row>
        <row r="11">
          <cell r="C11">
            <v>126.18</v>
          </cell>
          <cell r="D11">
            <v>77.02</v>
          </cell>
        </row>
        <row r="12">
          <cell r="C12">
            <v>198.54</v>
          </cell>
          <cell r="D12">
            <v>125.03</v>
          </cell>
        </row>
        <row r="13">
          <cell r="C13">
            <v>58.87</v>
          </cell>
          <cell r="D13">
            <v>37.65</v>
          </cell>
        </row>
        <row r="14">
          <cell r="C14">
            <v>144.66</v>
          </cell>
          <cell r="D14">
            <v>73.85</v>
          </cell>
        </row>
        <row r="15">
          <cell r="C15">
            <v>96.07</v>
          </cell>
          <cell r="D15">
            <v>96.07</v>
          </cell>
        </row>
        <row r="16">
          <cell r="C16">
            <v>209.73</v>
          </cell>
          <cell r="D16">
            <v>150.23</v>
          </cell>
        </row>
        <row r="17">
          <cell r="C17">
            <v>130.39</v>
          </cell>
          <cell r="D17">
            <v>75.13</v>
          </cell>
        </row>
        <row r="18">
          <cell r="C18">
            <v>313.81</v>
          </cell>
          <cell r="D18">
            <v>291.83</v>
          </cell>
        </row>
        <row r="19">
          <cell r="C19">
            <v>91.6</v>
          </cell>
          <cell r="D19">
            <v>21.31</v>
          </cell>
        </row>
        <row r="20">
          <cell r="C20">
            <v>159.51</v>
          </cell>
          <cell r="D20">
            <v>122.16</v>
          </cell>
        </row>
        <row r="21">
          <cell r="C21">
            <v>247.16</v>
          </cell>
          <cell r="D21">
            <v>201.83</v>
          </cell>
        </row>
        <row r="22">
          <cell r="C22">
            <v>243.42</v>
          </cell>
          <cell r="D22">
            <v>165.39</v>
          </cell>
        </row>
        <row r="23">
          <cell r="C23">
            <v>233.35</v>
          </cell>
          <cell r="D23">
            <v>185.97</v>
          </cell>
        </row>
        <row r="24">
          <cell r="C24">
            <v>105.86</v>
          </cell>
          <cell r="D24">
            <v>70.35</v>
          </cell>
        </row>
        <row r="25">
          <cell r="C25">
            <v>84.48</v>
          </cell>
          <cell r="D25">
            <v>53.12</v>
          </cell>
        </row>
        <row r="26">
          <cell r="C26">
            <v>96.02</v>
          </cell>
          <cell r="D26">
            <v>64.22</v>
          </cell>
        </row>
        <row r="27">
          <cell r="C27">
            <v>247.6</v>
          </cell>
          <cell r="D27">
            <v>185.39</v>
          </cell>
        </row>
        <row r="28">
          <cell r="C28">
            <v>240.93</v>
          </cell>
          <cell r="D28">
            <v>160.32</v>
          </cell>
        </row>
        <row r="29">
          <cell r="C29">
            <v>65.28</v>
          </cell>
        </row>
        <row r="30">
          <cell r="C30">
            <v>180</v>
          </cell>
        </row>
        <row r="31">
          <cell r="C31">
            <v>525.5</v>
          </cell>
        </row>
        <row r="32">
          <cell r="C32">
            <v>250.66</v>
          </cell>
        </row>
        <row r="33">
          <cell r="C33">
            <v>1206.19</v>
          </cell>
        </row>
        <row r="34">
          <cell r="C34">
            <v>179.24</v>
          </cell>
        </row>
        <row r="35">
          <cell r="C35">
            <v>92</v>
          </cell>
        </row>
        <row r="36">
          <cell r="C36">
            <v>10.9</v>
          </cell>
        </row>
        <row r="37">
          <cell r="C37">
            <v>6406.66</v>
          </cell>
          <cell r="D37">
            <v>2738.0899999999992</v>
          </cell>
        </row>
      </sheetData>
      <sheetData sheetId="3">
        <row r="6">
          <cell r="C6">
            <v>17</v>
          </cell>
        </row>
        <row r="7">
          <cell r="C7">
            <v>17</v>
          </cell>
        </row>
        <row r="8">
          <cell r="C8">
            <v>18</v>
          </cell>
        </row>
        <row r="9">
          <cell r="C9">
            <v>13</v>
          </cell>
        </row>
        <row r="10">
          <cell r="C10">
            <v>37</v>
          </cell>
        </row>
        <row r="11">
          <cell r="C11">
            <v>19</v>
          </cell>
        </row>
        <row r="12">
          <cell r="C12">
            <v>27</v>
          </cell>
        </row>
        <row r="13">
          <cell r="C13">
            <v>21</v>
          </cell>
        </row>
        <row r="14">
          <cell r="C14">
            <v>30</v>
          </cell>
        </row>
        <row r="15">
          <cell r="C15">
            <v>13</v>
          </cell>
        </row>
        <row r="16">
          <cell r="C16">
            <v>18</v>
          </cell>
        </row>
        <row r="17">
          <cell r="C17">
            <v>17</v>
          </cell>
        </row>
        <row r="18">
          <cell r="C18">
            <v>28</v>
          </cell>
        </row>
        <row r="19">
          <cell r="C19">
            <v>18</v>
          </cell>
        </row>
        <row r="20">
          <cell r="C20">
            <v>40</v>
          </cell>
        </row>
        <row r="21">
          <cell r="C21">
            <v>6</v>
          </cell>
        </row>
        <row r="22">
          <cell r="C22">
            <v>30</v>
          </cell>
        </row>
        <row r="23">
          <cell r="C23">
            <v>32</v>
          </cell>
        </row>
        <row r="24">
          <cell r="C24">
            <v>39</v>
          </cell>
        </row>
        <row r="25">
          <cell r="C25">
            <v>32</v>
          </cell>
        </row>
        <row r="26">
          <cell r="C26">
            <v>17</v>
          </cell>
        </row>
        <row r="27">
          <cell r="C27">
            <v>11</v>
          </cell>
        </row>
        <row r="28">
          <cell r="C28">
            <v>13</v>
          </cell>
        </row>
        <row r="29">
          <cell r="C29">
            <v>34</v>
          </cell>
        </row>
        <row r="30">
          <cell r="C30">
            <v>34</v>
          </cell>
        </row>
        <row r="31">
          <cell r="C31">
            <v>6</v>
          </cell>
        </row>
        <row r="32">
          <cell r="C32">
            <v>10</v>
          </cell>
        </row>
        <row r="33">
          <cell r="C33">
            <v>14</v>
          </cell>
        </row>
        <row r="34">
          <cell r="C34">
            <v>11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1</v>
          </cell>
        </row>
        <row r="38">
          <cell r="C38">
            <v>1</v>
          </cell>
        </row>
        <row r="39">
          <cell r="C39">
            <v>626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8"/>
      <sheetName val="Лист11"/>
    </sheetNames>
    <sheetDataSet>
      <sheetData sheetId="0">
        <row r="5">
          <cell r="C5">
            <v>11978</v>
          </cell>
        </row>
        <row r="6">
          <cell r="C6">
            <v>8195</v>
          </cell>
        </row>
        <row r="7">
          <cell r="C7">
            <v>9139</v>
          </cell>
        </row>
        <row r="8">
          <cell r="C8">
            <v>8715</v>
          </cell>
        </row>
        <row r="9">
          <cell r="C9">
            <v>27172</v>
          </cell>
        </row>
        <row r="10">
          <cell r="C10">
            <v>11880</v>
          </cell>
        </row>
        <row r="11">
          <cell r="C11">
            <v>15056</v>
          </cell>
        </row>
        <row r="12">
          <cell r="C12">
            <v>12070</v>
          </cell>
        </row>
        <row r="13">
          <cell r="C13">
            <v>15667</v>
          </cell>
        </row>
        <row r="14">
          <cell r="C14">
            <v>6787</v>
          </cell>
        </row>
        <row r="15">
          <cell r="C15">
            <v>27215</v>
          </cell>
        </row>
        <row r="16">
          <cell r="C16">
            <v>6730</v>
          </cell>
        </row>
        <row r="17">
          <cell r="C17">
            <v>21672</v>
          </cell>
        </row>
        <row r="18">
          <cell r="C18">
            <v>15888</v>
          </cell>
        </row>
        <row r="19">
          <cell r="C19">
            <v>19923</v>
          </cell>
        </row>
        <row r="20">
          <cell r="C20">
            <v>4006</v>
          </cell>
        </row>
        <row r="21">
          <cell r="C21">
            <v>18757</v>
          </cell>
        </row>
        <row r="22">
          <cell r="C22">
            <v>12514</v>
          </cell>
        </row>
        <row r="23">
          <cell r="C23">
            <v>17923</v>
          </cell>
        </row>
        <row r="24">
          <cell r="C24">
            <v>18711</v>
          </cell>
        </row>
        <row r="25">
          <cell r="C25">
            <v>11658</v>
          </cell>
        </row>
        <row r="26">
          <cell r="C26">
            <v>5468</v>
          </cell>
        </row>
        <row r="27">
          <cell r="C27">
            <v>6523</v>
          </cell>
        </row>
        <row r="28">
          <cell r="C28">
            <v>23437</v>
          </cell>
        </row>
        <row r="29">
          <cell r="C29">
            <v>26917</v>
          </cell>
        </row>
        <row r="30">
          <cell r="C30">
            <v>11454</v>
          </cell>
        </row>
        <row r="31">
          <cell r="C31">
            <v>21161</v>
          </cell>
        </row>
        <row r="32">
          <cell r="C32">
            <v>77997</v>
          </cell>
        </row>
        <row r="33">
          <cell r="C33">
            <v>58585</v>
          </cell>
        </row>
        <row r="34">
          <cell r="C34">
            <v>146653</v>
          </cell>
        </row>
        <row r="35">
          <cell r="C35">
            <v>25882</v>
          </cell>
        </row>
        <row r="36">
          <cell r="C36">
            <v>23142</v>
          </cell>
        </row>
        <row r="37">
          <cell r="C37">
            <v>53</v>
          </cell>
        </row>
        <row r="38">
          <cell r="C38">
            <v>728928</v>
          </cell>
        </row>
      </sheetData>
      <sheetData sheetId="4">
        <row r="2">
          <cell r="C2">
            <v>11.3</v>
          </cell>
        </row>
        <row r="3">
          <cell r="C3">
            <v>7.5</v>
          </cell>
        </row>
        <row r="4">
          <cell r="C4">
            <v>8.3</v>
          </cell>
        </row>
        <row r="5">
          <cell r="C5">
            <v>7.7</v>
          </cell>
        </row>
        <row r="6">
          <cell r="C6">
            <v>26.2</v>
          </cell>
        </row>
        <row r="7">
          <cell r="C7">
            <v>24.1</v>
          </cell>
        </row>
        <row r="8">
          <cell r="C8">
            <v>22.7</v>
          </cell>
        </row>
        <row r="9">
          <cell r="C9">
            <v>12.5</v>
          </cell>
        </row>
        <row r="10">
          <cell r="C10">
            <v>32.3</v>
          </cell>
        </row>
        <row r="11">
          <cell r="C11">
            <v>5.2</v>
          </cell>
        </row>
        <row r="12">
          <cell r="C12">
            <v>29.8</v>
          </cell>
        </row>
        <row r="13">
          <cell r="C13">
            <v>7.2</v>
          </cell>
        </row>
        <row r="14">
          <cell r="C14">
            <v>36.7</v>
          </cell>
        </row>
        <row r="15">
          <cell r="C15">
            <v>29.3</v>
          </cell>
        </row>
        <row r="16">
          <cell r="C16">
            <v>58</v>
          </cell>
        </row>
        <row r="17">
          <cell r="C17">
            <v>10.1</v>
          </cell>
        </row>
        <row r="18">
          <cell r="C18">
            <v>15.6</v>
          </cell>
        </row>
        <row r="19">
          <cell r="C19">
            <v>16.6</v>
          </cell>
        </row>
        <row r="20">
          <cell r="C20">
            <v>52.7</v>
          </cell>
        </row>
        <row r="21">
          <cell r="C21">
            <v>26.2</v>
          </cell>
        </row>
        <row r="22">
          <cell r="C22">
            <v>17.2</v>
          </cell>
        </row>
        <row r="23">
          <cell r="C23">
            <v>8.9</v>
          </cell>
        </row>
        <row r="24">
          <cell r="C24">
            <v>7.3</v>
          </cell>
        </row>
        <row r="25">
          <cell r="C25">
            <v>21</v>
          </cell>
        </row>
        <row r="26">
          <cell r="C26">
            <v>38.3</v>
          </cell>
        </row>
        <row r="27">
          <cell r="C27">
            <v>25.7</v>
          </cell>
        </row>
        <row r="28">
          <cell r="C28">
            <v>30.7</v>
          </cell>
        </row>
        <row r="29">
          <cell r="C29">
            <v>537.6</v>
          </cell>
        </row>
        <row r="30">
          <cell r="C30">
            <v>537.6</v>
          </cell>
        </row>
        <row r="31">
          <cell r="C31">
            <v>537.6</v>
          </cell>
        </row>
        <row r="32">
          <cell r="C32">
            <v>537.6</v>
          </cell>
        </row>
        <row r="33">
          <cell r="C33">
            <v>537.6</v>
          </cell>
        </row>
        <row r="34">
          <cell r="C34">
            <v>27.3</v>
          </cell>
        </row>
        <row r="35">
          <cell r="C35">
            <v>1126.7</v>
          </cell>
        </row>
      </sheetData>
      <sheetData sheetId="5">
        <row r="3">
          <cell r="C3">
            <v>8.7</v>
          </cell>
        </row>
        <row r="4">
          <cell r="C4">
            <v>5.5</v>
          </cell>
        </row>
        <row r="5">
          <cell r="C5">
            <v>11.6</v>
          </cell>
        </row>
        <row r="6">
          <cell r="C6">
            <v>5.6</v>
          </cell>
        </row>
        <row r="7">
          <cell r="C7">
            <v>20.8</v>
          </cell>
        </row>
        <row r="8">
          <cell r="C8">
            <v>12.9</v>
          </cell>
        </row>
        <row r="9">
          <cell r="C9">
            <v>14.3</v>
          </cell>
        </row>
        <row r="10">
          <cell r="C10">
            <v>8</v>
          </cell>
        </row>
        <row r="11">
          <cell r="C11">
            <v>21.6</v>
          </cell>
        </row>
        <row r="12">
          <cell r="C12">
            <v>3.3</v>
          </cell>
        </row>
        <row r="13">
          <cell r="C13">
            <v>16.1</v>
          </cell>
        </row>
        <row r="14">
          <cell r="C14">
            <v>5.3</v>
          </cell>
        </row>
        <row r="15">
          <cell r="C15">
            <v>18.8</v>
          </cell>
        </row>
        <row r="16">
          <cell r="C16">
            <v>14.4</v>
          </cell>
        </row>
        <row r="17">
          <cell r="C17">
            <v>23.1</v>
          </cell>
        </row>
        <row r="18">
          <cell r="C18">
            <v>6.2</v>
          </cell>
        </row>
        <row r="19">
          <cell r="C19">
            <v>13.4</v>
          </cell>
        </row>
        <row r="20">
          <cell r="C20">
            <v>13.9</v>
          </cell>
        </row>
        <row r="21">
          <cell r="C21">
            <v>21.7</v>
          </cell>
        </row>
        <row r="22">
          <cell r="C22">
            <v>20.2</v>
          </cell>
        </row>
        <row r="23">
          <cell r="C23">
            <v>9.8</v>
          </cell>
        </row>
        <row r="24">
          <cell r="C24">
            <v>6.2</v>
          </cell>
        </row>
        <row r="25">
          <cell r="C25">
            <v>6.4</v>
          </cell>
        </row>
        <row r="26">
          <cell r="C26">
            <v>16.3</v>
          </cell>
        </row>
        <row r="27">
          <cell r="C27">
            <v>19.3</v>
          </cell>
        </row>
        <row r="28">
          <cell r="C28">
            <v>13.1</v>
          </cell>
        </row>
        <row r="29">
          <cell r="C29">
            <v>20.1</v>
          </cell>
        </row>
        <row r="30">
          <cell r="C30">
            <v>36.4</v>
          </cell>
        </row>
        <row r="31">
          <cell r="C31">
            <v>37.3</v>
          </cell>
        </row>
        <row r="32">
          <cell r="C32">
            <v>41.8</v>
          </cell>
        </row>
        <row r="33">
          <cell r="C33">
            <v>12</v>
          </cell>
        </row>
        <row r="34">
          <cell r="C34">
            <v>2.5</v>
          </cell>
        </row>
        <row r="35">
          <cell r="C35">
            <v>0.3</v>
          </cell>
        </row>
        <row r="36">
          <cell r="C36">
            <v>486.9000000000001</v>
          </cell>
        </row>
      </sheetData>
      <sheetData sheetId="6">
        <row r="6">
          <cell r="C6">
            <v>17</v>
          </cell>
        </row>
        <row r="7">
          <cell r="C7">
            <v>17</v>
          </cell>
        </row>
        <row r="8">
          <cell r="C8">
            <v>18</v>
          </cell>
        </row>
        <row r="9">
          <cell r="C9">
            <v>13</v>
          </cell>
        </row>
        <row r="10">
          <cell r="C10">
            <v>37</v>
          </cell>
        </row>
        <row r="11">
          <cell r="C11">
            <v>19</v>
          </cell>
        </row>
        <row r="12">
          <cell r="C12">
            <v>27</v>
          </cell>
        </row>
        <row r="13">
          <cell r="C13">
            <v>21</v>
          </cell>
        </row>
        <row r="14">
          <cell r="C14">
            <v>30</v>
          </cell>
        </row>
        <row r="15">
          <cell r="C15">
            <v>13</v>
          </cell>
        </row>
        <row r="16">
          <cell r="C16">
            <v>18</v>
          </cell>
        </row>
        <row r="17">
          <cell r="C17">
            <v>17</v>
          </cell>
        </row>
        <row r="18">
          <cell r="C18">
            <v>28</v>
          </cell>
        </row>
        <row r="19">
          <cell r="C19">
            <v>18</v>
          </cell>
        </row>
        <row r="20">
          <cell r="C20">
            <v>40</v>
          </cell>
        </row>
        <row r="21">
          <cell r="C21">
            <v>6</v>
          </cell>
        </row>
        <row r="22">
          <cell r="C22">
            <v>30</v>
          </cell>
        </row>
        <row r="23">
          <cell r="C23">
            <v>32</v>
          </cell>
        </row>
        <row r="24">
          <cell r="C24">
            <v>39</v>
          </cell>
        </row>
        <row r="25">
          <cell r="C25">
            <v>32</v>
          </cell>
        </row>
        <row r="26">
          <cell r="C26">
            <v>17</v>
          </cell>
        </row>
        <row r="27">
          <cell r="C27">
            <v>11</v>
          </cell>
        </row>
        <row r="28">
          <cell r="C28">
            <v>13</v>
          </cell>
        </row>
        <row r="29">
          <cell r="C29">
            <v>34</v>
          </cell>
        </row>
        <row r="30">
          <cell r="C30">
            <v>34</v>
          </cell>
        </row>
        <row r="31">
          <cell r="C31">
            <v>6</v>
          </cell>
        </row>
        <row r="32">
          <cell r="C32">
            <v>10</v>
          </cell>
        </row>
        <row r="33">
          <cell r="C33">
            <v>14</v>
          </cell>
        </row>
        <row r="34">
          <cell r="C34">
            <v>11</v>
          </cell>
        </row>
        <row r="35">
          <cell r="C35">
            <v>1</v>
          </cell>
        </row>
        <row r="36">
          <cell r="C36">
            <v>1</v>
          </cell>
        </row>
        <row r="37">
          <cell r="C37">
            <v>1</v>
          </cell>
        </row>
        <row r="38">
          <cell r="C38">
            <v>1</v>
          </cell>
        </row>
        <row r="39">
          <cell r="C39">
            <v>626</v>
          </cell>
        </row>
      </sheetData>
      <sheetData sheetId="7">
        <row r="5">
          <cell r="C5">
            <v>46</v>
          </cell>
        </row>
        <row r="6">
          <cell r="C6">
            <v>34</v>
          </cell>
        </row>
        <row r="7">
          <cell r="C7">
            <v>31</v>
          </cell>
        </row>
        <row r="8">
          <cell r="C8">
            <v>36</v>
          </cell>
        </row>
        <row r="9">
          <cell r="C9">
            <v>89</v>
          </cell>
        </row>
        <row r="10">
          <cell r="C10">
            <v>40</v>
          </cell>
        </row>
        <row r="11">
          <cell r="C11">
            <v>51</v>
          </cell>
        </row>
        <row r="12">
          <cell r="C12">
            <v>47</v>
          </cell>
        </row>
        <row r="13">
          <cell r="C13">
            <v>56</v>
          </cell>
        </row>
        <row r="14">
          <cell r="C14">
            <v>26</v>
          </cell>
        </row>
        <row r="15">
          <cell r="C15">
            <v>80</v>
          </cell>
        </row>
        <row r="16">
          <cell r="C16">
            <v>31</v>
          </cell>
        </row>
        <row r="17">
          <cell r="C17">
            <v>58</v>
          </cell>
        </row>
        <row r="18">
          <cell r="C18">
            <v>50</v>
          </cell>
        </row>
        <row r="19">
          <cell r="C19">
            <v>60</v>
          </cell>
        </row>
        <row r="20">
          <cell r="C20">
            <v>12</v>
          </cell>
        </row>
        <row r="21">
          <cell r="C21">
            <v>57</v>
          </cell>
        </row>
        <row r="22">
          <cell r="C22">
            <v>48</v>
          </cell>
        </row>
        <row r="23">
          <cell r="C23">
            <v>73</v>
          </cell>
        </row>
        <row r="24">
          <cell r="C24">
            <v>68</v>
          </cell>
        </row>
        <row r="25">
          <cell r="C25">
            <v>43</v>
          </cell>
        </row>
        <row r="26">
          <cell r="C26">
            <v>22</v>
          </cell>
        </row>
        <row r="27">
          <cell r="C27">
            <v>25</v>
          </cell>
        </row>
        <row r="28">
          <cell r="C28">
            <v>84</v>
          </cell>
        </row>
        <row r="29">
          <cell r="C29">
            <v>98</v>
          </cell>
        </row>
        <row r="30">
          <cell r="C30">
            <v>40</v>
          </cell>
        </row>
        <row r="31">
          <cell r="C31">
            <v>61</v>
          </cell>
        </row>
        <row r="32">
          <cell r="C32">
            <v>213</v>
          </cell>
        </row>
        <row r="33">
          <cell r="C33">
            <v>168</v>
          </cell>
        </row>
        <row r="34">
          <cell r="C34">
            <v>243</v>
          </cell>
        </row>
        <row r="35">
          <cell r="C35">
            <v>58</v>
          </cell>
        </row>
        <row r="36">
          <cell r="C36">
            <v>42</v>
          </cell>
        </row>
        <row r="37">
          <cell r="C37">
            <v>1</v>
          </cell>
        </row>
        <row r="38">
          <cell r="C38">
            <v>2091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22"/>
  <sheetViews>
    <sheetView zoomScalePageLayoutView="0" workbookViewId="0" topLeftCell="A1">
      <selection activeCell="H17" sqref="H17"/>
    </sheetView>
  </sheetViews>
  <sheetFormatPr defaultColWidth="9.140625" defaultRowHeight="15"/>
  <cols>
    <col min="2" max="2" width="12.8515625" style="0" customWidth="1"/>
  </cols>
  <sheetData>
    <row r="1" ht="15">
      <c r="B1" t="s">
        <v>198</v>
      </c>
    </row>
    <row r="2" ht="15">
      <c r="B2" s="164" t="s">
        <v>173</v>
      </c>
    </row>
    <row r="3" ht="15">
      <c r="B3" s="164" t="s">
        <v>174</v>
      </c>
    </row>
    <row r="4" ht="15">
      <c r="B4" s="164" t="s">
        <v>175</v>
      </c>
    </row>
    <row r="5" ht="15">
      <c r="B5" s="164" t="s">
        <v>176</v>
      </c>
    </row>
    <row r="6" ht="15">
      <c r="B6" s="164" t="s">
        <v>177</v>
      </c>
    </row>
    <row r="7" ht="15">
      <c r="B7" s="164" t="s">
        <v>178</v>
      </c>
    </row>
    <row r="8" ht="15">
      <c r="B8" s="164" t="s">
        <v>179</v>
      </c>
    </row>
    <row r="9" ht="15">
      <c r="B9" s="164" t="s">
        <v>180</v>
      </c>
    </row>
    <row r="10" ht="15">
      <c r="B10" s="164" t="s">
        <v>181</v>
      </c>
    </row>
    <row r="11" ht="15">
      <c r="B11" s="164" t="s">
        <v>182</v>
      </c>
    </row>
    <row r="12" ht="15">
      <c r="B12" s="164" t="s">
        <v>183</v>
      </c>
    </row>
    <row r="13" ht="15">
      <c r="B13" s="164" t="s">
        <v>184</v>
      </c>
    </row>
    <row r="14" ht="15">
      <c r="B14" s="164" t="s">
        <v>185</v>
      </c>
    </row>
    <row r="15" ht="15">
      <c r="B15" s="164" t="s">
        <v>186</v>
      </c>
    </row>
    <row r="16" ht="15">
      <c r="B16" s="164" t="s">
        <v>187</v>
      </c>
    </row>
    <row r="17" ht="15">
      <c r="B17" s="165" t="s">
        <v>195</v>
      </c>
    </row>
    <row r="18" ht="15">
      <c r="B18" s="164" t="s">
        <v>194</v>
      </c>
    </row>
    <row r="19" ht="15">
      <c r="B19" s="164" t="s">
        <v>188</v>
      </c>
    </row>
    <row r="20" ht="15">
      <c r="B20" s="164" t="s">
        <v>189</v>
      </c>
    </row>
    <row r="21" ht="15">
      <c r="B21" s="164" t="s">
        <v>190</v>
      </c>
    </row>
    <row r="22" ht="15">
      <c r="B22" s="164" t="s">
        <v>191</v>
      </c>
    </row>
  </sheetData>
  <sheetProtection/>
  <hyperlinks>
    <hyperlink ref="B2" location="Табл1!A1" display="Табл1!A1"/>
    <hyperlink ref="B3" location="Табл2!A1" display="Табл2!A1"/>
    <hyperlink ref="B4" location="Табл3!A1" display="Табл3!A1"/>
    <hyperlink ref="B5" location="Табл4!A1" display="Табл4!A1"/>
    <hyperlink ref="B6" location="Табл5!A1" display="Табл5!A1"/>
    <hyperlink ref="B7" location="Табл6!A1" display="Табл6!A1"/>
    <hyperlink ref="B8" location="Табл7!A1" display="Табл7!A1"/>
    <hyperlink ref="B9" location="Табл8!A1" display="Табл8!A1"/>
    <hyperlink ref="B10" location="Табл9!A1" display="Табл9!A1"/>
    <hyperlink ref="B11" location="Табл10!A1" display="Табл10!A1"/>
    <hyperlink ref="B12" location="Табл11!A1" display="Табл11!A1"/>
    <hyperlink ref="B13" location="Табл12!A1" display="Табл12!A1"/>
    <hyperlink ref="B14" location="Табл13!A1" display="Табл13!A1"/>
    <hyperlink ref="B15" location="Табл14!A1" display="Табл14!A1"/>
    <hyperlink ref="B16" location="Табл15!A1" display="Табл15!A1"/>
    <hyperlink ref="B17" location="Табл16!A1" display="Табл16'!A1"/>
    <hyperlink ref="B18" location="Табл19!A1" display="Табл19!A1"/>
    <hyperlink ref="B19" location="Табл20!A1" display="Табл20!A1"/>
    <hyperlink ref="B20" location="Табл21!A1" display="Табл21!A1"/>
    <hyperlink ref="B21" location="Табл21!A1" display="Табл21!A1"/>
    <hyperlink ref="B22" location="Табл21!A1" display="Табл21!A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E3" sqref="E3:F3"/>
    </sheetView>
  </sheetViews>
  <sheetFormatPr defaultColWidth="9.140625" defaultRowHeight="15"/>
  <cols>
    <col min="1" max="1" width="5.57421875" style="0" customWidth="1"/>
    <col min="2" max="2" width="21.28125" style="0" customWidth="1"/>
    <col min="3" max="3" width="13.8515625" style="0" customWidth="1"/>
    <col min="4" max="4" width="12.8515625" style="0" customWidth="1"/>
    <col min="5" max="5" width="14.28125" style="0" customWidth="1"/>
    <col min="6" max="6" width="17.57421875" style="0" customWidth="1"/>
  </cols>
  <sheetData>
    <row r="1" spans="1:6" ht="15">
      <c r="A1" s="233" t="s">
        <v>201</v>
      </c>
      <c r="B1" s="233"/>
      <c r="C1" s="233"/>
      <c r="D1" s="233"/>
      <c r="E1" s="233"/>
      <c r="F1" s="233"/>
    </row>
    <row r="2" spans="1:6" ht="15">
      <c r="A2" s="232" t="s">
        <v>89</v>
      </c>
      <c r="B2" s="232"/>
      <c r="C2" s="232"/>
      <c r="D2" s="232"/>
      <c r="E2" s="232"/>
      <c r="F2" s="232"/>
    </row>
    <row r="3" spans="1:6" ht="42" customHeight="1">
      <c r="A3" s="234" t="s">
        <v>83</v>
      </c>
      <c r="B3" s="234" t="s">
        <v>43</v>
      </c>
      <c r="C3" s="235" t="s">
        <v>171</v>
      </c>
      <c r="D3" s="235"/>
      <c r="E3" s="235" t="s">
        <v>202</v>
      </c>
      <c r="F3" s="235"/>
    </row>
    <row r="4" spans="1:6" ht="15" customHeight="1">
      <c r="A4" s="234"/>
      <c r="B4" s="234"/>
      <c r="C4" s="140" t="s">
        <v>71</v>
      </c>
      <c r="D4" s="146" t="s">
        <v>47</v>
      </c>
      <c r="E4" s="140" t="s">
        <v>71</v>
      </c>
      <c r="F4" s="146" t="s">
        <v>47</v>
      </c>
    </row>
    <row r="5" spans="1:6" ht="15" customHeight="1">
      <c r="A5" s="140">
        <v>1</v>
      </c>
      <c r="B5" s="140">
        <v>2</v>
      </c>
      <c r="C5" s="140">
        <v>3</v>
      </c>
      <c r="D5" s="146" t="s">
        <v>90</v>
      </c>
      <c r="E5" s="140">
        <v>5</v>
      </c>
      <c r="F5" s="146" t="s">
        <v>91</v>
      </c>
    </row>
    <row r="6" spans="1:6" ht="15" customHeight="1">
      <c r="A6" s="37">
        <v>1</v>
      </c>
      <c r="B6" s="56" t="s">
        <v>88</v>
      </c>
      <c r="C6" s="57">
        <v>113.69999999999999</v>
      </c>
      <c r="D6" s="42">
        <v>12.900000000000006</v>
      </c>
      <c r="E6" s="58">
        <v>6.688235294117647</v>
      </c>
      <c r="F6" s="42">
        <v>0.7582352941176476</v>
      </c>
    </row>
    <row r="7" spans="1:6" ht="15">
      <c r="A7" s="37">
        <v>2</v>
      </c>
      <c r="B7" s="56" t="s">
        <v>6</v>
      </c>
      <c r="C7" s="57">
        <v>68.2</v>
      </c>
      <c r="D7" s="42">
        <v>8.200000000000003</v>
      </c>
      <c r="E7" s="58">
        <v>4.011764705882353</v>
      </c>
      <c r="F7" s="42">
        <v>0.4817647058823531</v>
      </c>
    </row>
    <row r="8" spans="1:6" ht="15" customHeight="1">
      <c r="A8" s="37">
        <v>3</v>
      </c>
      <c r="B8" s="56" t="s">
        <v>7</v>
      </c>
      <c r="C8" s="57">
        <v>70.7</v>
      </c>
      <c r="D8" s="42">
        <v>6.800000000000004</v>
      </c>
      <c r="E8" s="58">
        <v>3.927777777777778</v>
      </c>
      <c r="F8" s="42">
        <v>0.3777777777777782</v>
      </c>
    </row>
    <row r="9" spans="1:6" ht="15">
      <c r="A9" s="37">
        <v>4</v>
      </c>
      <c r="B9" s="56" t="s">
        <v>8</v>
      </c>
      <c r="C9" s="57">
        <v>78.7</v>
      </c>
      <c r="D9" s="42">
        <v>18.1</v>
      </c>
      <c r="E9" s="58">
        <v>6.053846153846154</v>
      </c>
      <c r="F9" s="42">
        <v>1.3938461538461535</v>
      </c>
    </row>
    <row r="10" spans="1:6" ht="15">
      <c r="A10" s="37">
        <v>5</v>
      </c>
      <c r="B10" s="56" t="s">
        <v>9</v>
      </c>
      <c r="C10" s="57">
        <v>182.7</v>
      </c>
      <c r="D10" s="42">
        <v>7.699999999999989</v>
      </c>
      <c r="E10" s="58">
        <v>4.937837837837837</v>
      </c>
      <c r="F10" s="42">
        <v>0.20783783783783694</v>
      </c>
    </row>
    <row r="11" spans="1:6" ht="15">
      <c r="A11" s="37">
        <v>6</v>
      </c>
      <c r="B11" s="56" t="s">
        <v>10</v>
      </c>
      <c r="C11" s="57">
        <v>139.89999999999998</v>
      </c>
      <c r="D11" s="42">
        <v>3.5999999999999943</v>
      </c>
      <c r="E11" s="58">
        <v>7.363157894736842</v>
      </c>
      <c r="F11" s="42">
        <v>0.1931578947368422</v>
      </c>
    </row>
    <row r="12" spans="1:6" ht="15">
      <c r="A12" s="37">
        <v>7</v>
      </c>
      <c r="B12" s="56" t="s">
        <v>11</v>
      </c>
      <c r="C12" s="57">
        <v>144.4</v>
      </c>
      <c r="D12" s="42">
        <v>18.200000000000003</v>
      </c>
      <c r="E12" s="58">
        <v>5.348148148148148</v>
      </c>
      <c r="F12" s="42">
        <v>0.6781481481481482</v>
      </c>
    </row>
    <row r="13" spans="1:6" ht="15">
      <c r="A13" s="37">
        <v>8</v>
      </c>
      <c r="B13" s="56" t="s">
        <v>12</v>
      </c>
      <c r="C13" s="57">
        <v>87.2</v>
      </c>
      <c r="D13" s="42">
        <v>8.700000000000003</v>
      </c>
      <c r="E13" s="58">
        <v>4.152380952380953</v>
      </c>
      <c r="F13" s="42">
        <v>0.4123809523809525</v>
      </c>
    </row>
    <row r="14" spans="1:6" ht="15">
      <c r="A14" s="37">
        <v>9</v>
      </c>
      <c r="B14" s="56" t="s">
        <v>13</v>
      </c>
      <c r="C14" s="57">
        <v>172.5</v>
      </c>
      <c r="D14" s="42">
        <v>-29.400000000000006</v>
      </c>
      <c r="E14" s="58">
        <v>5.75</v>
      </c>
      <c r="F14" s="42">
        <v>-0.9800000000000004</v>
      </c>
    </row>
    <row r="15" spans="1:6" ht="15">
      <c r="A15" s="37">
        <v>10</v>
      </c>
      <c r="B15" s="56" t="s">
        <v>14</v>
      </c>
      <c r="C15" s="57">
        <v>42.400000000000006</v>
      </c>
      <c r="D15" s="42">
        <v>4.399999999999999</v>
      </c>
      <c r="E15" s="58">
        <v>3.2615384615384615</v>
      </c>
      <c r="F15" s="42">
        <v>0.34153846153846157</v>
      </c>
    </row>
    <row r="16" spans="1:6" ht="15">
      <c r="A16" s="37">
        <v>11</v>
      </c>
      <c r="B16" s="56" t="s">
        <v>15</v>
      </c>
      <c r="C16" s="57">
        <v>257.4</v>
      </c>
      <c r="D16" s="42">
        <v>65.99999999999997</v>
      </c>
      <c r="E16" s="58">
        <v>14.299999999999999</v>
      </c>
      <c r="F16" s="42">
        <v>3.669999999999998</v>
      </c>
    </row>
    <row r="17" spans="1:6" ht="15">
      <c r="A17" s="37">
        <v>12</v>
      </c>
      <c r="B17" s="56" t="s">
        <v>16</v>
      </c>
      <c r="C17" s="57">
        <v>86.1</v>
      </c>
      <c r="D17" s="42">
        <v>11</v>
      </c>
      <c r="E17" s="58">
        <v>5.064705882352941</v>
      </c>
      <c r="F17" s="42">
        <v>0.644705882352941</v>
      </c>
    </row>
    <row r="18" spans="1:6" ht="15">
      <c r="A18" s="37">
        <v>13</v>
      </c>
      <c r="B18" s="56" t="s">
        <v>17</v>
      </c>
      <c r="C18" s="57">
        <v>285.8</v>
      </c>
      <c r="D18" s="42">
        <v>39.60000000000002</v>
      </c>
      <c r="E18" s="58">
        <v>10.207142857142857</v>
      </c>
      <c r="F18" s="42">
        <v>1.4171428571428581</v>
      </c>
    </row>
    <row r="19" spans="1:6" ht="15">
      <c r="A19" s="37">
        <v>14</v>
      </c>
      <c r="B19" s="56" t="s">
        <v>18</v>
      </c>
      <c r="C19" s="57">
        <v>136</v>
      </c>
      <c r="D19" s="42">
        <v>0.5999999999999943</v>
      </c>
      <c r="E19" s="58">
        <v>7.555555555555555</v>
      </c>
      <c r="F19" s="42">
        <v>0.035555555555555785</v>
      </c>
    </row>
    <row r="20" spans="1:6" ht="15">
      <c r="A20" s="37">
        <v>15</v>
      </c>
      <c r="B20" s="56" t="s">
        <v>19</v>
      </c>
      <c r="C20" s="57">
        <v>298.8</v>
      </c>
      <c r="D20" s="42">
        <v>37.19999999999999</v>
      </c>
      <c r="E20" s="58">
        <v>7.470000000000001</v>
      </c>
      <c r="F20" s="42">
        <v>0.9300000000000006</v>
      </c>
    </row>
    <row r="21" spans="1:6" ht="15">
      <c r="A21" s="37">
        <v>16</v>
      </c>
      <c r="B21" s="56" t="s">
        <v>20</v>
      </c>
      <c r="C21" s="57">
        <v>68.1</v>
      </c>
      <c r="D21" s="42">
        <v>-12</v>
      </c>
      <c r="E21" s="58">
        <v>11.35</v>
      </c>
      <c r="F21" s="42">
        <v>4.069999999999999</v>
      </c>
    </row>
    <row r="22" spans="1:6" ht="15">
      <c r="A22" s="37">
        <v>17</v>
      </c>
      <c r="B22" s="56" t="s">
        <v>21</v>
      </c>
      <c r="C22" s="57">
        <v>133.1</v>
      </c>
      <c r="D22" s="42">
        <v>6.5</v>
      </c>
      <c r="E22" s="58">
        <v>4.4366666666666665</v>
      </c>
      <c r="F22" s="42">
        <v>0.21666666666666679</v>
      </c>
    </row>
    <row r="23" spans="1:6" ht="15">
      <c r="A23" s="37">
        <v>18</v>
      </c>
      <c r="B23" s="56" t="s">
        <v>22</v>
      </c>
      <c r="C23" s="57">
        <v>133.7</v>
      </c>
      <c r="D23" s="42">
        <v>2</v>
      </c>
      <c r="E23" s="58">
        <v>4.178125</v>
      </c>
      <c r="F23" s="42">
        <v>0.05812499999999954</v>
      </c>
    </row>
    <row r="24" spans="1:6" ht="15">
      <c r="A24" s="37">
        <v>19</v>
      </c>
      <c r="B24" s="56" t="s">
        <v>23</v>
      </c>
      <c r="C24" s="57">
        <v>197.9</v>
      </c>
      <c r="D24" s="42">
        <v>23.30000000000001</v>
      </c>
      <c r="E24" s="58">
        <v>5.074358974358974</v>
      </c>
      <c r="F24" s="42">
        <v>0.5943589743589737</v>
      </c>
    </row>
    <row r="25" spans="1:6" ht="15">
      <c r="A25" s="37">
        <v>20</v>
      </c>
      <c r="B25" s="56" t="s">
        <v>24</v>
      </c>
      <c r="C25" s="57">
        <v>177.2</v>
      </c>
      <c r="D25" s="42">
        <v>6.899999999999977</v>
      </c>
      <c r="E25" s="58">
        <v>5.5375</v>
      </c>
      <c r="F25" s="42">
        <v>0.21749999999999936</v>
      </c>
    </row>
    <row r="26" spans="1:6" ht="15">
      <c r="A26" s="37">
        <v>21</v>
      </c>
      <c r="B26" s="56" t="s">
        <v>25</v>
      </c>
      <c r="C26" s="57">
        <v>92.4</v>
      </c>
      <c r="D26" s="42">
        <v>-2.0999999999999943</v>
      </c>
      <c r="E26" s="58">
        <v>5.435294117647059</v>
      </c>
      <c r="F26" s="42">
        <v>-0.12470588235294056</v>
      </c>
    </row>
    <row r="27" spans="1:6" ht="15">
      <c r="A27" s="37">
        <v>22</v>
      </c>
      <c r="B27" s="56" t="s">
        <v>26</v>
      </c>
      <c r="C27" s="57">
        <v>68.30000000000001</v>
      </c>
      <c r="D27" s="42">
        <v>5.699999999999996</v>
      </c>
      <c r="E27" s="58">
        <v>6.209090909090909</v>
      </c>
      <c r="F27" s="42">
        <v>0.5190909090909086</v>
      </c>
    </row>
    <row r="28" spans="1:6" ht="15">
      <c r="A28" s="37">
        <v>23</v>
      </c>
      <c r="B28" s="56" t="s">
        <v>27</v>
      </c>
      <c r="C28" s="57">
        <v>60.4</v>
      </c>
      <c r="D28" s="42">
        <v>3.799999999999997</v>
      </c>
      <c r="E28" s="58">
        <v>4.646153846153846</v>
      </c>
      <c r="F28" s="42">
        <v>0.6061538461538456</v>
      </c>
    </row>
    <row r="29" spans="1:6" ht="15">
      <c r="A29" s="37">
        <v>24</v>
      </c>
      <c r="B29" s="56" t="s">
        <v>28</v>
      </c>
      <c r="C29" s="57">
        <v>164.1</v>
      </c>
      <c r="D29" s="42">
        <v>0.5</v>
      </c>
      <c r="E29" s="58">
        <v>4.826470588235294</v>
      </c>
      <c r="F29" s="42">
        <v>0.016470588235294237</v>
      </c>
    </row>
    <row r="30" spans="1:6" ht="15">
      <c r="A30" s="37">
        <v>25</v>
      </c>
      <c r="B30" s="56" t="s">
        <v>29</v>
      </c>
      <c r="C30" s="57">
        <v>189.6</v>
      </c>
      <c r="D30" s="42">
        <v>4.199999999999989</v>
      </c>
      <c r="E30" s="58">
        <v>5.573529411764706</v>
      </c>
      <c r="F30" s="42">
        <v>0.12352941176470544</v>
      </c>
    </row>
    <row r="31" spans="1:6" ht="15">
      <c r="A31" s="37">
        <v>26</v>
      </c>
      <c r="B31" s="56" t="s">
        <v>30</v>
      </c>
      <c r="C31" s="57">
        <v>113.9</v>
      </c>
      <c r="D31" s="42">
        <v>-3.5</v>
      </c>
      <c r="E31" s="58">
        <v>18.983333333333334</v>
      </c>
      <c r="F31" s="42">
        <v>-0.586666666666666</v>
      </c>
    </row>
    <row r="32" spans="1:6" ht="15">
      <c r="A32" s="37">
        <v>27</v>
      </c>
      <c r="B32" s="56" t="s">
        <v>31</v>
      </c>
      <c r="C32" s="57">
        <v>162.89999999999998</v>
      </c>
      <c r="D32" s="42">
        <v>-3.6999999999999886</v>
      </c>
      <c r="E32" s="58">
        <v>16.29</v>
      </c>
      <c r="F32" s="42">
        <v>-0.370000000000001</v>
      </c>
    </row>
    <row r="33" spans="1:6" ht="15">
      <c r="A33" s="37">
        <v>28</v>
      </c>
      <c r="B33" s="56" t="s">
        <v>32</v>
      </c>
      <c r="C33" s="57">
        <v>389.20000000000005</v>
      </c>
      <c r="D33" s="42">
        <v>6.899999999999977</v>
      </c>
      <c r="E33" s="58">
        <v>27.8</v>
      </c>
      <c r="F33" s="42">
        <v>0.490000000000002</v>
      </c>
    </row>
    <row r="34" spans="1:6" ht="15">
      <c r="A34" s="37">
        <v>29</v>
      </c>
      <c r="B34" s="56" t="s">
        <v>33</v>
      </c>
      <c r="C34" s="57">
        <v>391.2</v>
      </c>
      <c r="D34" s="42">
        <v>-27.600000000000023</v>
      </c>
      <c r="E34" s="58">
        <v>35.56363636363636</v>
      </c>
      <c r="F34" s="42">
        <v>-2.5063636363636377</v>
      </c>
    </row>
    <row r="35" spans="1:6" ht="15">
      <c r="A35" s="37">
        <v>30</v>
      </c>
      <c r="B35" s="56" t="s">
        <v>34</v>
      </c>
      <c r="C35" s="57">
        <v>888</v>
      </c>
      <c r="D35" s="42">
        <v>41.89999999999998</v>
      </c>
      <c r="E35" s="58">
        <v>888</v>
      </c>
      <c r="F35" s="42">
        <v>41.89999999999998</v>
      </c>
    </row>
    <row r="36" spans="1:6" ht="15">
      <c r="A36" s="37">
        <v>31</v>
      </c>
      <c r="B36" s="56" t="s">
        <v>35</v>
      </c>
      <c r="C36" s="57">
        <v>192.6</v>
      </c>
      <c r="D36" s="42">
        <v>7.699999999999989</v>
      </c>
      <c r="E36" s="58">
        <v>192.6</v>
      </c>
      <c r="F36" s="42">
        <v>7.699999999999989</v>
      </c>
    </row>
    <row r="37" spans="1:6" ht="15">
      <c r="A37" s="37">
        <v>32</v>
      </c>
      <c r="B37" s="56" t="s">
        <v>36</v>
      </c>
      <c r="C37" s="57">
        <v>41</v>
      </c>
      <c r="D37" s="42">
        <v>16.2</v>
      </c>
      <c r="E37" s="58">
        <v>41</v>
      </c>
      <c r="F37" s="42">
        <v>16.2</v>
      </c>
    </row>
    <row r="38" spans="1:6" ht="15">
      <c r="A38" s="37">
        <v>33</v>
      </c>
      <c r="B38" s="38" t="s">
        <v>37</v>
      </c>
      <c r="C38" s="57">
        <v>5.2</v>
      </c>
      <c r="D38" s="42">
        <v>3.2</v>
      </c>
      <c r="E38" s="58">
        <v>5.2</v>
      </c>
      <c r="F38" s="42">
        <v>3.2</v>
      </c>
    </row>
    <row r="39" spans="1:6" ht="15">
      <c r="A39" s="215" t="s">
        <v>38</v>
      </c>
      <c r="B39" s="217"/>
      <c r="C39" s="57">
        <v>5633.299999999999</v>
      </c>
      <c r="D39" s="42">
        <v>293.5</v>
      </c>
      <c r="E39" s="58">
        <v>8.998722044728435</v>
      </c>
      <c r="F39" s="42">
        <v>0.5487220447284358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7">
    <mergeCell ref="A39:B39"/>
    <mergeCell ref="A1:F1"/>
    <mergeCell ref="A2:F2"/>
    <mergeCell ref="A3:A4"/>
    <mergeCell ref="B3:B4"/>
    <mergeCell ref="C3:D3"/>
    <mergeCell ref="E3:F3"/>
  </mergeCells>
  <conditionalFormatting sqref="D6:D39">
    <cfRule type="cellIs" priority="2" dxfId="0" operator="lessThan" stopIfTrue="1">
      <formula>0</formula>
    </cfRule>
  </conditionalFormatting>
  <conditionalFormatting sqref="F6:F39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9.140625" style="59" customWidth="1"/>
    <col min="2" max="2" width="21.140625" style="59" customWidth="1"/>
    <col min="3" max="3" width="12.421875" style="59" customWidth="1"/>
    <col min="4" max="5" width="9.140625" style="59" customWidth="1"/>
    <col min="6" max="6" width="11.421875" style="59" customWidth="1"/>
    <col min="7" max="7" width="9.140625" style="59" customWidth="1"/>
    <col min="8" max="8" width="13.8515625" style="59" customWidth="1"/>
    <col min="9" max="16384" width="9.140625" style="59" customWidth="1"/>
  </cols>
  <sheetData>
    <row r="1" spans="1:8" ht="12.75">
      <c r="A1" s="237" t="s">
        <v>92</v>
      </c>
      <c r="B1" s="237"/>
      <c r="C1" s="237"/>
      <c r="D1" s="237"/>
      <c r="E1" s="237"/>
      <c r="F1" s="237"/>
      <c r="G1" s="237"/>
      <c r="H1" s="237"/>
    </row>
    <row r="2" spans="1:8" s="60" customFormat="1" ht="12.75">
      <c r="A2" s="238" t="s">
        <v>83</v>
      </c>
      <c r="B2" s="238" t="s">
        <v>43</v>
      </c>
      <c r="C2" s="238" t="s">
        <v>93</v>
      </c>
      <c r="D2" s="238" t="s">
        <v>39</v>
      </c>
      <c r="E2" s="238" t="s">
        <v>94</v>
      </c>
      <c r="F2" s="238"/>
      <c r="G2" s="238" t="s">
        <v>95</v>
      </c>
      <c r="H2" s="238"/>
    </row>
    <row r="3" spans="1:8" s="61" customFormat="1" ht="12.75">
      <c r="A3" s="238"/>
      <c r="B3" s="238"/>
      <c r="C3" s="239"/>
      <c r="D3" s="239"/>
      <c r="E3" s="186" t="s">
        <v>71</v>
      </c>
      <c r="F3" s="186" t="s">
        <v>96</v>
      </c>
      <c r="G3" s="186" t="s">
        <v>71</v>
      </c>
      <c r="H3" s="186" t="s">
        <v>96</v>
      </c>
    </row>
    <row r="4" spans="1:8" ht="12.75">
      <c r="A4" s="82">
        <v>1</v>
      </c>
      <c r="B4" s="62" t="s">
        <v>97</v>
      </c>
      <c r="C4" s="63">
        <v>77</v>
      </c>
      <c r="D4" s="63">
        <v>38.3</v>
      </c>
      <c r="E4" s="187">
        <v>21.6</v>
      </c>
      <c r="F4" s="188">
        <v>14.4</v>
      </c>
      <c r="G4" s="187">
        <v>15.1</v>
      </c>
      <c r="H4" s="189">
        <v>0.1</v>
      </c>
    </row>
    <row r="5" spans="1:8" ht="12.75">
      <c r="A5" s="82">
        <v>2</v>
      </c>
      <c r="B5" s="62" t="s">
        <v>6</v>
      </c>
      <c r="C5" s="63">
        <v>42.5</v>
      </c>
      <c r="D5" s="63">
        <v>19.4</v>
      </c>
      <c r="E5" s="187">
        <v>8.4</v>
      </c>
      <c r="F5" s="188">
        <v>4.8</v>
      </c>
      <c r="G5" s="187">
        <v>17.2</v>
      </c>
      <c r="H5" s="189">
        <v>0.2</v>
      </c>
    </row>
    <row r="6" spans="1:8" ht="12.75">
      <c r="A6" s="82">
        <v>3</v>
      </c>
      <c r="B6" s="62" t="s">
        <v>7</v>
      </c>
      <c r="C6" s="63">
        <v>53.2</v>
      </c>
      <c r="D6" s="63">
        <v>53.2</v>
      </c>
      <c r="E6" s="187">
        <v>7.6</v>
      </c>
      <c r="F6" s="188">
        <v>7.6</v>
      </c>
      <c r="G6" s="187">
        <v>9.9</v>
      </c>
      <c r="H6" s="189">
        <v>9.9</v>
      </c>
    </row>
    <row r="7" spans="1:8" ht="12.75">
      <c r="A7" s="82">
        <v>4</v>
      </c>
      <c r="B7" s="62" t="s">
        <v>8</v>
      </c>
      <c r="C7" s="63">
        <v>41.9</v>
      </c>
      <c r="D7" s="63">
        <v>8.2</v>
      </c>
      <c r="E7" s="187">
        <v>9.6</v>
      </c>
      <c r="F7" s="188">
        <v>3.7</v>
      </c>
      <c r="G7" s="187">
        <v>27.2</v>
      </c>
      <c r="H7" s="189">
        <v>0.2</v>
      </c>
    </row>
    <row r="8" spans="1:8" ht="12.75">
      <c r="A8" s="82">
        <v>5</v>
      </c>
      <c r="B8" s="62" t="s">
        <v>9</v>
      </c>
      <c r="C8" s="63">
        <v>157.9</v>
      </c>
      <c r="D8" s="63">
        <v>114.2</v>
      </c>
      <c r="E8" s="187">
        <v>20.2</v>
      </c>
      <c r="F8" s="188">
        <v>16.2</v>
      </c>
      <c r="G8" s="187">
        <v>4.5</v>
      </c>
      <c r="H8" s="189">
        <v>0</v>
      </c>
    </row>
    <row r="9" spans="1:8" ht="12.75">
      <c r="A9" s="82">
        <v>6</v>
      </c>
      <c r="B9" s="62" t="s">
        <v>10</v>
      </c>
      <c r="C9" s="63">
        <v>122.7</v>
      </c>
      <c r="D9" s="63">
        <v>54.5</v>
      </c>
      <c r="E9" s="187">
        <v>16</v>
      </c>
      <c r="F9" s="188">
        <v>7.9</v>
      </c>
      <c r="G9" s="187">
        <v>1.2</v>
      </c>
      <c r="H9" s="189">
        <v>0</v>
      </c>
    </row>
    <row r="10" spans="1:8" ht="12.75">
      <c r="A10" s="82">
        <v>7</v>
      </c>
      <c r="B10" s="62" t="s">
        <v>11</v>
      </c>
      <c r="C10" s="63">
        <v>117.5</v>
      </c>
      <c r="D10" s="63">
        <v>53.9</v>
      </c>
      <c r="E10" s="187">
        <v>13.5</v>
      </c>
      <c r="F10" s="188">
        <v>6.9</v>
      </c>
      <c r="G10" s="187">
        <v>13.4</v>
      </c>
      <c r="H10" s="189">
        <v>0.2</v>
      </c>
    </row>
    <row r="11" spans="1:8" ht="12.75">
      <c r="A11" s="82">
        <v>8</v>
      </c>
      <c r="B11" s="62" t="s">
        <v>12</v>
      </c>
      <c r="C11" s="63">
        <v>63.4</v>
      </c>
      <c r="D11" s="63">
        <v>24</v>
      </c>
      <c r="E11" s="187">
        <v>8.8</v>
      </c>
      <c r="F11" s="188">
        <v>6.8</v>
      </c>
      <c r="G11" s="187">
        <v>15</v>
      </c>
      <c r="H11" s="189">
        <v>0</v>
      </c>
    </row>
    <row r="12" spans="1:8" ht="12.75">
      <c r="A12" s="82">
        <v>9</v>
      </c>
      <c r="B12" s="62" t="s">
        <v>13</v>
      </c>
      <c r="C12" s="63">
        <v>138.6</v>
      </c>
      <c r="D12" s="63">
        <v>61.9</v>
      </c>
      <c r="E12" s="187">
        <v>32</v>
      </c>
      <c r="F12" s="188">
        <v>19</v>
      </c>
      <c r="G12" s="187">
        <v>1.9</v>
      </c>
      <c r="H12" s="189">
        <v>0</v>
      </c>
    </row>
    <row r="13" spans="1:8" ht="12.75">
      <c r="A13" s="82">
        <v>10</v>
      </c>
      <c r="B13" s="62" t="s">
        <v>14</v>
      </c>
      <c r="C13" s="63">
        <v>33</v>
      </c>
      <c r="D13" s="63">
        <v>17.1</v>
      </c>
      <c r="E13" s="187">
        <v>8.2</v>
      </c>
      <c r="F13" s="188">
        <v>5.3</v>
      </c>
      <c r="G13" s="187">
        <v>1.2</v>
      </c>
      <c r="H13" s="189">
        <v>1.1</v>
      </c>
    </row>
    <row r="14" spans="1:8" ht="12.75">
      <c r="A14" s="82">
        <v>11</v>
      </c>
      <c r="B14" s="62" t="s">
        <v>15</v>
      </c>
      <c r="C14" s="63">
        <v>163.4</v>
      </c>
      <c r="D14" s="63">
        <v>60.2</v>
      </c>
      <c r="E14" s="187">
        <v>20</v>
      </c>
      <c r="F14" s="188">
        <v>8.8</v>
      </c>
      <c r="G14" s="187">
        <v>74.1</v>
      </c>
      <c r="H14" s="189">
        <v>0.1</v>
      </c>
    </row>
    <row r="15" spans="1:8" ht="12.75">
      <c r="A15" s="82">
        <v>12</v>
      </c>
      <c r="B15" s="62" t="s">
        <v>16</v>
      </c>
      <c r="C15" s="63">
        <v>45.4</v>
      </c>
      <c r="D15" s="63">
        <v>45.4</v>
      </c>
      <c r="E15" s="187">
        <v>5.8</v>
      </c>
      <c r="F15" s="188">
        <v>5.8</v>
      </c>
      <c r="G15" s="187">
        <v>34.9</v>
      </c>
      <c r="H15" s="189">
        <v>34.9</v>
      </c>
    </row>
    <row r="16" spans="1:8" ht="12.75">
      <c r="A16" s="82">
        <v>13</v>
      </c>
      <c r="B16" s="62" t="s">
        <v>17</v>
      </c>
      <c r="C16" s="63">
        <v>209</v>
      </c>
      <c r="D16" s="63">
        <v>121.6</v>
      </c>
      <c r="E16" s="187">
        <v>37.8</v>
      </c>
      <c r="F16" s="188">
        <v>29.8</v>
      </c>
      <c r="G16" s="187">
        <v>39.1</v>
      </c>
      <c r="H16" s="189">
        <v>15.6</v>
      </c>
    </row>
    <row r="17" spans="1:8" ht="12.75">
      <c r="A17" s="82">
        <v>14</v>
      </c>
      <c r="B17" s="62" t="s">
        <v>18</v>
      </c>
      <c r="C17" s="63">
        <v>116</v>
      </c>
      <c r="D17" s="63">
        <v>29</v>
      </c>
      <c r="E17" s="187">
        <v>17.2</v>
      </c>
      <c r="F17" s="188">
        <v>7.6</v>
      </c>
      <c r="G17" s="187">
        <v>2.8</v>
      </c>
      <c r="H17" s="189">
        <v>1.6</v>
      </c>
    </row>
    <row r="18" spans="1:8" ht="12.75">
      <c r="A18" s="82">
        <v>15</v>
      </c>
      <c r="B18" s="62" t="s">
        <v>19</v>
      </c>
      <c r="C18" s="63">
        <v>175.9</v>
      </c>
      <c r="D18" s="63">
        <v>171.4</v>
      </c>
      <c r="E18" s="187">
        <v>31</v>
      </c>
      <c r="F18" s="188">
        <v>30.5</v>
      </c>
      <c r="G18" s="187">
        <v>91.9</v>
      </c>
      <c r="H18" s="189">
        <v>0.2</v>
      </c>
    </row>
    <row r="19" spans="1:8" ht="12.75">
      <c r="A19" s="82">
        <v>16</v>
      </c>
      <c r="B19" s="62" t="s">
        <v>20</v>
      </c>
      <c r="C19" s="63">
        <v>50.3</v>
      </c>
      <c r="D19" s="63">
        <v>12.4</v>
      </c>
      <c r="E19" s="187">
        <v>6.1</v>
      </c>
      <c r="F19" s="188">
        <v>4.2</v>
      </c>
      <c r="G19" s="187">
        <v>11.7</v>
      </c>
      <c r="H19" s="189">
        <v>0.2</v>
      </c>
    </row>
    <row r="20" spans="1:8" ht="12.75">
      <c r="A20" s="82">
        <v>17</v>
      </c>
      <c r="B20" s="62" t="s">
        <v>21</v>
      </c>
      <c r="C20" s="63">
        <v>108.1</v>
      </c>
      <c r="D20" s="63">
        <v>74.1</v>
      </c>
      <c r="E20" s="187">
        <v>18.4</v>
      </c>
      <c r="F20" s="188">
        <v>16</v>
      </c>
      <c r="G20" s="187">
        <v>6.6</v>
      </c>
      <c r="H20" s="189">
        <v>0.1</v>
      </c>
    </row>
    <row r="21" spans="1:8" ht="12.75">
      <c r="A21" s="82">
        <v>18</v>
      </c>
      <c r="B21" s="62" t="s">
        <v>22</v>
      </c>
      <c r="C21" s="63">
        <v>94.6</v>
      </c>
      <c r="D21" s="63">
        <v>84.3</v>
      </c>
      <c r="E21" s="187">
        <v>27.7</v>
      </c>
      <c r="F21" s="188">
        <v>24.9</v>
      </c>
      <c r="G21" s="187">
        <v>11.4</v>
      </c>
      <c r="H21" s="189">
        <v>0.8</v>
      </c>
    </row>
    <row r="22" spans="1:8" ht="12.75">
      <c r="A22" s="82">
        <v>19</v>
      </c>
      <c r="B22" s="62" t="s">
        <v>23</v>
      </c>
      <c r="C22" s="63">
        <v>147</v>
      </c>
      <c r="D22" s="63">
        <v>88.7</v>
      </c>
      <c r="E22" s="187">
        <v>23.6</v>
      </c>
      <c r="F22" s="188">
        <v>16.3</v>
      </c>
      <c r="G22" s="187">
        <v>27.3</v>
      </c>
      <c r="H22" s="189">
        <v>1.6</v>
      </c>
    </row>
    <row r="23" spans="1:8" ht="12.75">
      <c r="A23" s="82">
        <v>20</v>
      </c>
      <c r="B23" s="62" t="s">
        <v>24</v>
      </c>
      <c r="C23" s="63">
        <v>152.9</v>
      </c>
      <c r="D23" s="63">
        <v>109.8</v>
      </c>
      <c r="E23" s="187">
        <v>17.3</v>
      </c>
      <c r="F23" s="188">
        <v>12.1</v>
      </c>
      <c r="G23" s="187">
        <v>7</v>
      </c>
      <c r="H23" s="189">
        <v>0.1</v>
      </c>
    </row>
    <row r="24" spans="1:8" ht="12.75">
      <c r="A24" s="82">
        <v>21</v>
      </c>
      <c r="B24" s="62" t="s">
        <v>25</v>
      </c>
      <c r="C24" s="63">
        <v>74.6</v>
      </c>
      <c r="D24" s="63">
        <v>49</v>
      </c>
      <c r="E24" s="187">
        <v>17.3</v>
      </c>
      <c r="F24" s="188">
        <v>12.6</v>
      </c>
      <c r="G24" s="187">
        <v>0.5</v>
      </c>
      <c r="H24" s="189">
        <v>0.2</v>
      </c>
    </row>
    <row r="25" spans="1:8" ht="12.75">
      <c r="A25" s="82">
        <v>22</v>
      </c>
      <c r="B25" s="62" t="s">
        <v>26</v>
      </c>
      <c r="C25" s="63">
        <v>60.3</v>
      </c>
      <c r="D25" s="63">
        <v>28.4</v>
      </c>
      <c r="E25" s="187">
        <v>7.6</v>
      </c>
      <c r="F25" s="188">
        <v>3.7</v>
      </c>
      <c r="G25" s="187">
        <v>0.4</v>
      </c>
      <c r="H25" s="189">
        <v>0.1</v>
      </c>
    </row>
    <row r="26" spans="1:8" ht="12.75">
      <c r="A26" s="82">
        <v>23</v>
      </c>
      <c r="B26" s="62" t="s">
        <v>27</v>
      </c>
      <c r="C26" s="63">
        <v>51.2</v>
      </c>
      <c r="D26" s="63">
        <v>27.3</v>
      </c>
      <c r="E26" s="187">
        <v>6.9</v>
      </c>
      <c r="F26" s="188">
        <v>5</v>
      </c>
      <c r="G26" s="187">
        <v>2.3</v>
      </c>
      <c r="H26" s="189">
        <v>1.2</v>
      </c>
    </row>
    <row r="27" spans="1:8" ht="12.75">
      <c r="A27" s="82">
        <v>24</v>
      </c>
      <c r="B27" s="62" t="s">
        <v>28</v>
      </c>
      <c r="C27" s="63">
        <v>135.5</v>
      </c>
      <c r="D27" s="63">
        <v>74.7</v>
      </c>
      <c r="E27" s="187">
        <v>27</v>
      </c>
      <c r="F27" s="188">
        <v>17.3</v>
      </c>
      <c r="G27" s="187">
        <v>1.6</v>
      </c>
      <c r="H27" s="189">
        <v>0.1</v>
      </c>
    </row>
    <row r="28" spans="1:8" ht="12.75">
      <c r="A28" s="82">
        <v>25</v>
      </c>
      <c r="B28" s="62" t="s">
        <v>29</v>
      </c>
      <c r="C28" s="63">
        <v>165.1</v>
      </c>
      <c r="D28" s="63">
        <v>68.1</v>
      </c>
      <c r="E28" s="187">
        <v>22.6</v>
      </c>
      <c r="F28" s="188">
        <v>13.5</v>
      </c>
      <c r="G28" s="187">
        <v>1.9</v>
      </c>
      <c r="H28" s="189">
        <v>1.6</v>
      </c>
    </row>
    <row r="29" spans="1:8" ht="12.75">
      <c r="A29" s="82">
        <v>26</v>
      </c>
      <c r="B29" s="62" t="s">
        <v>30</v>
      </c>
      <c r="C29" s="63">
        <v>92.5</v>
      </c>
      <c r="D29" s="63">
        <v>0</v>
      </c>
      <c r="E29" s="187">
        <v>11.2</v>
      </c>
      <c r="F29" s="188">
        <v>0</v>
      </c>
      <c r="G29" s="187">
        <v>10.2</v>
      </c>
      <c r="H29" s="189">
        <v>0</v>
      </c>
    </row>
    <row r="30" spans="1:8" ht="12.75">
      <c r="A30" s="82">
        <v>27</v>
      </c>
      <c r="B30" s="62" t="s">
        <v>31</v>
      </c>
      <c r="C30" s="63">
        <v>130.2</v>
      </c>
      <c r="D30" s="63">
        <v>0</v>
      </c>
      <c r="E30" s="187">
        <v>24.5</v>
      </c>
      <c r="F30" s="188">
        <v>0</v>
      </c>
      <c r="G30" s="187">
        <v>8.2</v>
      </c>
      <c r="H30" s="189">
        <v>0</v>
      </c>
    </row>
    <row r="31" spans="1:8" ht="12.75">
      <c r="A31" s="82">
        <v>28</v>
      </c>
      <c r="B31" s="62" t="s">
        <v>32</v>
      </c>
      <c r="C31" s="63">
        <v>256.3</v>
      </c>
      <c r="D31" s="63">
        <v>0</v>
      </c>
      <c r="E31" s="187">
        <v>67</v>
      </c>
      <c r="F31" s="188">
        <v>0</v>
      </c>
      <c r="G31" s="187">
        <v>65.1</v>
      </c>
      <c r="H31" s="189">
        <v>0</v>
      </c>
    </row>
    <row r="32" spans="1:8" ht="12.75">
      <c r="A32" s="82">
        <v>29</v>
      </c>
      <c r="B32" s="62" t="s">
        <v>33</v>
      </c>
      <c r="C32" s="63">
        <v>245.3</v>
      </c>
      <c r="D32" s="63">
        <v>0</v>
      </c>
      <c r="E32" s="187">
        <v>72</v>
      </c>
      <c r="F32" s="188">
        <v>0</v>
      </c>
      <c r="G32" s="187">
        <v>74</v>
      </c>
      <c r="H32" s="189">
        <v>0</v>
      </c>
    </row>
    <row r="33" spans="1:8" ht="12.75">
      <c r="A33" s="82">
        <v>30</v>
      </c>
      <c r="B33" s="62" t="s">
        <v>34</v>
      </c>
      <c r="C33" s="63">
        <v>178</v>
      </c>
      <c r="D33" s="63">
        <v>0</v>
      </c>
      <c r="E33" s="187">
        <v>66.3</v>
      </c>
      <c r="F33" s="189">
        <v>0</v>
      </c>
      <c r="G33" s="187">
        <v>643.7</v>
      </c>
      <c r="H33" s="189">
        <v>0</v>
      </c>
    </row>
    <row r="34" spans="1:8" ht="12.75">
      <c r="A34" s="82">
        <v>31</v>
      </c>
      <c r="B34" s="62" t="s">
        <v>35</v>
      </c>
      <c r="C34" s="63">
        <v>58.3</v>
      </c>
      <c r="D34" s="63">
        <v>0</v>
      </c>
      <c r="E34" s="187">
        <v>57.7</v>
      </c>
      <c r="F34" s="188">
        <v>0</v>
      </c>
      <c r="G34" s="187">
        <v>76.5</v>
      </c>
      <c r="H34" s="189">
        <v>0</v>
      </c>
    </row>
    <row r="35" spans="1:8" ht="12.75">
      <c r="A35" s="82">
        <v>32</v>
      </c>
      <c r="B35" s="62" t="s">
        <v>36</v>
      </c>
      <c r="C35" s="63">
        <v>16.7</v>
      </c>
      <c r="D35" s="63">
        <v>0</v>
      </c>
      <c r="E35" s="187">
        <v>8.5</v>
      </c>
      <c r="F35" s="188">
        <v>0</v>
      </c>
      <c r="G35" s="187">
        <v>15.8</v>
      </c>
      <c r="H35" s="189">
        <v>0</v>
      </c>
    </row>
    <row r="36" spans="1:8" s="65" customFormat="1" ht="15">
      <c r="A36" s="82">
        <v>33</v>
      </c>
      <c r="B36" s="38" t="s">
        <v>37</v>
      </c>
      <c r="C36" s="58">
        <v>1.5</v>
      </c>
      <c r="D36" s="58">
        <v>0</v>
      </c>
      <c r="E36" s="187">
        <v>3.7</v>
      </c>
      <c r="F36" s="188">
        <v>0</v>
      </c>
      <c r="G36" s="187">
        <v>0</v>
      </c>
      <c r="H36" s="189">
        <v>0</v>
      </c>
    </row>
    <row r="37" spans="1:8" s="65" customFormat="1" ht="12.75">
      <c r="A37" s="236" t="s">
        <v>38</v>
      </c>
      <c r="B37" s="236"/>
      <c r="C37" s="190">
        <f aca="true" t="shared" si="0" ref="C37:H37">SUM(C4:C36)</f>
        <v>3575.7999999999997</v>
      </c>
      <c r="D37" s="190">
        <f t="shared" si="0"/>
        <v>1489.1</v>
      </c>
      <c r="E37" s="191">
        <f t="shared" si="0"/>
        <v>743.1000000000001</v>
      </c>
      <c r="F37" s="192">
        <f t="shared" si="0"/>
        <v>300.7</v>
      </c>
      <c r="G37" s="191">
        <f t="shared" si="0"/>
        <v>1313.6</v>
      </c>
      <c r="H37" s="192">
        <f t="shared" si="0"/>
        <v>70.09999999999997</v>
      </c>
    </row>
    <row r="38" ht="12.75">
      <c r="G38" s="66"/>
    </row>
    <row r="45" ht="12.75">
      <c r="C45" s="59" t="str">
        <f>HYPERLINK("#Оглавление!A1","Назад в оглавление")</f>
        <v>Назад в оглавление</v>
      </c>
    </row>
  </sheetData>
  <sheetProtection/>
  <mergeCells count="8">
    <mergeCell ref="A37:B37"/>
    <mergeCell ref="A1:H1"/>
    <mergeCell ref="A2:A3"/>
    <mergeCell ref="B2:B3"/>
    <mergeCell ref="C2:C3"/>
    <mergeCell ref="D2:D3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4">
      <selection activeCell="J3" sqref="J3"/>
    </sheetView>
  </sheetViews>
  <sheetFormatPr defaultColWidth="9.28125" defaultRowHeight="15"/>
  <cols>
    <col min="1" max="1" width="4.7109375" style="40" customWidth="1"/>
    <col min="2" max="2" width="21.7109375" style="0" customWidth="1"/>
    <col min="3" max="3" width="11.421875" style="0" customWidth="1"/>
    <col min="4" max="4" width="7.421875" style="0" customWidth="1"/>
    <col min="5" max="5" width="10.28125" style="0" customWidth="1"/>
    <col min="6" max="6" width="8.00390625" style="0" customWidth="1"/>
    <col min="7" max="7" width="12.140625" style="0" customWidth="1"/>
    <col min="8" max="8" width="8.00390625" style="0" customWidth="1"/>
    <col min="9" max="9" width="12.8515625" style="0" customWidth="1"/>
    <col min="10" max="10" width="10.7109375" style="0" customWidth="1"/>
    <col min="11" max="11" width="8.28125" style="0" customWidth="1"/>
    <col min="12" max="12" width="7.8515625" style="0" customWidth="1"/>
    <col min="13" max="13" width="10.28125" style="0" customWidth="1"/>
    <col min="14" max="14" width="8.140625" style="0" customWidth="1"/>
  </cols>
  <sheetData>
    <row r="1" spans="1:14" ht="15">
      <c r="A1" s="240" t="s">
        <v>98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ht="44.25" customHeight="1">
      <c r="A2" s="147" t="s">
        <v>77</v>
      </c>
      <c r="B2" s="143" t="s">
        <v>43</v>
      </c>
      <c r="C2" s="224" t="s">
        <v>99</v>
      </c>
      <c r="D2" s="224"/>
      <c r="E2" s="224" t="s">
        <v>100</v>
      </c>
      <c r="F2" s="224"/>
      <c r="G2" s="235" t="s">
        <v>203</v>
      </c>
      <c r="H2" s="235"/>
      <c r="I2" s="224" t="s">
        <v>101</v>
      </c>
      <c r="J2" s="224"/>
      <c r="K2" s="235" t="s">
        <v>102</v>
      </c>
      <c r="L2" s="235"/>
      <c r="M2" s="224" t="s">
        <v>103</v>
      </c>
      <c r="N2" s="224"/>
    </row>
    <row r="3" spans="1:14" ht="15">
      <c r="A3" s="147"/>
      <c r="B3" s="143"/>
      <c r="C3" s="147" t="s">
        <v>71</v>
      </c>
      <c r="D3" s="147" t="s">
        <v>104</v>
      </c>
      <c r="E3" s="147" t="s">
        <v>71</v>
      </c>
      <c r="F3" s="147" t="s">
        <v>104</v>
      </c>
      <c r="G3" s="147" t="s">
        <v>71</v>
      </c>
      <c r="H3" s="147" t="s">
        <v>104</v>
      </c>
      <c r="I3" s="147" t="s">
        <v>71</v>
      </c>
      <c r="J3" s="147" t="s">
        <v>104</v>
      </c>
      <c r="K3" s="147" t="s">
        <v>71</v>
      </c>
      <c r="L3" s="147" t="s">
        <v>104</v>
      </c>
      <c r="M3" s="147" t="s">
        <v>71</v>
      </c>
      <c r="N3" s="147" t="s">
        <v>104</v>
      </c>
    </row>
    <row r="4" spans="1:14" ht="15">
      <c r="A4" s="37">
        <v>1</v>
      </c>
      <c r="B4" s="38" t="s">
        <v>5</v>
      </c>
      <c r="C4" s="67">
        <v>11.817058823529411</v>
      </c>
      <c r="D4" s="68">
        <v>-0.2729411764705887</v>
      </c>
      <c r="E4" s="67">
        <v>200.89</v>
      </c>
      <c r="F4" s="68">
        <v>-4.660000000000025</v>
      </c>
      <c r="G4" s="67">
        <v>63.02</v>
      </c>
      <c r="H4" s="68">
        <v>-0.5399999999999991</v>
      </c>
      <c r="I4" s="69">
        <v>17777.87610619469</v>
      </c>
      <c r="J4" s="68">
        <v>-412.39389380531065</v>
      </c>
      <c r="K4" s="67">
        <v>6.9272413793103444</v>
      </c>
      <c r="L4" s="68">
        <v>-0.1627586206896554</v>
      </c>
      <c r="M4" s="67">
        <v>15.18</v>
      </c>
      <c r="N4" s="68">
        <v>-10.969999999999999</v>
      </c>
    </row>
    <row r="5" spans="1:14" ht="15">
      <c r="A5" s="37">
        <v>2</v>
      </c>
      <c r="B5" s="38" t="s">
        <v>6</v>
      </c>
      <c r="C5" s="67">
        <v>7.9282352941176475</v>
      </c>
      <c r="D5" s="68">
        <v>-0.3717647058823532</v>
      </c>
      <c r="E5" s="67">
        <v>134.78</v>
      </c>
      <c r="F5" s="68">
        <v>-6.240000000000009</v>
      </c>
      <c r="G5" s="67">
        <v>55.47</v>
      </c>
      <c r="H5" s="68">
        <v>-2.700000000000003</v>
      </c>
      <c r="I5" s="69">
        <v>17970.666666666668</v>
      </c>
      <c r="J5" s="68">
        <v>-584.5933333333305</v>
      </c>
      <c r="K5" s="67">
        <v>5.3912</v>
      </c>
      <c r="L5" s="68">
        <v>-0.24879999999999924</v>
      </c>
      <c r="M5" s="67">
        <v>3.62</v>
      </c>
      <c r="N5" s="68">
        <v>-1.7599999999999998</v>
      </c>
    </row>
    <row r="6" spans="1:14" ht="15">
      <c r="A6" s="37">
        <v>3</v>
      </c>
      <c r="B6" s="38" t="s">
        <v>7</v>
      </c>
      <c r="C6" s="67">
        <v>9.978333333333333</v>
      </c>
      <c r="D6" s="68">
        <v>0.6883333333333344</v>
      </c>
      <c r="E6" s="67">
        <v>179.61</v>
      </c>
      <c r="F6" s="68">
        <v>12.340000000000003</v>
      </c>
      <c r="G6" s="67">
        <v>71.31</v>
      </c>
      <c r="H6" s="68">
        <v>-1.6499999999999915</v>
      </c>
      <c r="I6" s="69">
        <v>21639.75903614458</v>
      </c>
      <c r="J6" s="68">
        <v>1726.6590361445815</v>
      </c>
      <c r="K6" s="67">
        <v>6.908076923076924</v>
      </c>
      <c r="L6" s="68">
        <v>0.47807692307692395</v>
      </c>
      <c r="M6" s="67">
        <v>13.97</v>
      </c>
      <c r="N6" s="68">
        <v>12.05</v>
      </c>
    </row>
    <row r="7" spans="1:14" ht="15">
      <c r="A7" s="37">
        <v>4</v>
      </c>
      <c r="B7" s="38" t="s">
        <v>8</v>
      </c>
      <c r="C7" s="67">
        <v>8.51</v>
      </c>
      <c r="D7" s="68">
        <v>0.009999999999999787</v>
      </c>
      <c r="E7" s="67">
        <v>110.63</v>
      </c>
      <c r="F7" s="68">
        <v>0.10999999999999943</v>
      </c>
      <c r="G7" s="67">
        <v>37.26</v>
      </c>
      <c r="H7" s="68">
        <v>0.35999999999999943</v>
      </c>
      <c r="I7" s="69">
        <v>14367.532467532466</v>
      </c>
      <c r="J7" s="68">
        <v>14.282467532466399</v>
      </c>
      <c r="K7" s="67">
        <v>4.81</v>
      </c>
      <c r="L7" s="68">
        <v>0.1999999999999993</v>
      </c>
      <c r="M7" s="67">
        <v>4.74</v>
      </c>
      <c r="N7" s="68">
        <v>-1.2299999999999995</v>
      </c>
    </row>
    <row r="8" spans="1:14" ht="15">
      <c r="A8" s="37">
        <v>5</v>
      </c>
      <c r="B8" s="38" t="s">
        <v>9</v>
      </c>
      <c r="C8" s="67">
        <v>10.930540540540541</v>
      </c>
      <c r="D8" s="68">
        <v>0.08054054054054127</v>
      </c>
      <c r="E8" s="67">
        <v>404.43</v>
      </c>
      <c r="F8" s="68">
        <v>2.9700000000000273</v>
      </c>
      <c r="G8" s="67">
        <v>135.34</v>
      </c>
      <c r="H8" s="68">
        <v>1.009999999999991</v>
      </c>
      <c r="I8" s="69">
        <v>15436.259541984735</v>
      </c>
      <c r="J8" s="68">
        <v>400.2995419847357</v>
      </c>
      <c r="K8" s="67">
        <v>6.41952380952381</v>
      </c>
      <c r="L8" s="68">
        <v>0.049523809523809526</v>
      </c>
      <c r="M8" s="67">
        <v>11.94</v>
      </c>
      <c r="N8" s="68">
        <v>1.9399999999999995</v>
      </c>
    </row>
    <row r="9" spans="1:14" ht="15">
      <c r="A9" s="37">
        <v>6</v>
      </c>
      <c r="B9" s="38" t="s">
        <v>10</v>
      </c>
      <c r="C9" s="67">
        <v>15.047894736842107</v>
      </c>
      <c r="D9" s="68">
        <v>0.1478947368421064</v>
      </c>
      <c r="E9" s="67">
        <v>285.91</v>
      </c>
      <c r="F9" s="68">
        <v>2.900000000000034</v>
      </c>
      <c r="G9" s="67">
        <v>90.24</v>
      </c>
      <c r="H9" s="68">
        <v>-1.5400000000000063</v>
      </c>
      <c r="I9" s="69">
        <v>11863.485477178423</v>
      </c>
      <c r="J9" s="68">
        <v>216.98547717842303</v>
      </c>
      <c r="K9" s="67">
        <v>8.409117647058824</v>
      </c>
      <c r="L9" s="68">
        <v>0.08911764705882419</v>
      </c>
      <c r="M9" s="67">
        <v>2.03</v>
      </c>
      <c r="N9" s="68">
        <v>0.1499999999999999</v>
      </c>
    </row>
    <row r="10" spans="1:14" ht="15">
      <c r="A10" s="37">
        <v>7</v>
      </c>
      <c r="B10" s="38" t="s">
        <v>11</v>
      </c>
      <c r="C10" s="67">
        <v>10.542222222222222</v>
      </c>
      <c r="D10" s="68">
        <v>0.012222222222222356</v>
      </c>
      <c r="E10" s="67">
        <v>284.64</v>
      </c>
      <c r="F10" s="68">
        <v>0.37999999999999545</v>
      </c>
      <c r="G10" s="67">
        <v>92.58</v>
      </c>
      <c r="H10" s="68">
        <v>0.269999999999996</v>
      </c>
      <c r="I10" s="69">
        <v>12539.207048458149</v>
      </c>
      <c r="J10" s="68">
        <v>126.10704845814871</v>
      </c>
      <c r="K10" s="67">
        <v>7.116</v>
      </c>
      <c r="L10" s="68">
        <v>0.005999999999999339</v>
      </c>
      <c r="M10" s="67">
        <v>6.92</v>
      </c>
      <c r="N10" s="68">
        <v>1.5199999999999996</v>
      </c>
    </row>
    <row r="11" spans="1:14" ht="15">
      <c r="A11" s="37">
        <v>8</v>
      </c>
      <c r="B11" s="38" t="s">
        <v>12</v>
      </c>
      <c r="C11" s="67">
        <v>8.376190476190477</v>
      </c>
      <c r="D11" s="68">
        <v>0.0161904761904772</v>
      </c>
      <c r="E11" s="67">
        <v>175.9</v>
      </c>
      <c r="F11" s="68">
        <v>0.30000000000001137</v>
      </c>
      <c r="G11" s="67">
        <v>63.7</v>
      </c>
      <c r="H11" s="68">
        <v>0.15000000000000568</v>
      </c>
      <c r="I11" s="69">
        <v>14072.000000000002</v>
      </c>
      <c r="J11" s="68">
        <v>135.4900000000016</v>
      </c>
      <c r="K11" s="67">
        <v>5.496875</v>
      </c>
      <c r="L11" s="68">
        <v>0.0068749999999999645</v>
      </c>
      <c r="M11" s="67">
        <v>15.25</v>
      </c>
      <c r="N11" s="68">
        <v>-0.019999999999999574</v>
      </c>
    </row>
    <row r="12" spans="1:14" ht="15">
      <c r="A12" s="37">
        <v>9</v>
      </c>
      <c r="B12" s="38" t="s">
        <v>13</v>
      </c>
      <c r="C12" s="67">
        <v>17.141333333333332</v>
      </c>
      <c r="D12" s="68">
        <v>0.271333333333331</v>
      </c>
      <c r="E12" s="67">
        <v>514.24</v>
      </c>
      <c r="F12" s="68">
        <v>8.199999999999989</v>
      </c>
      <c r="G12" s="67">
        <v>174.81</v>
      </c>
      <c r="H12" s="68">
        <v>9.110000000000014</v>
      </c>
      <c r="I12" s="69">
        <v>15920.74303405573</v>
      </c>
      <c r="J12" s="68">
        <v>539.5830340557295</v>
      </c>
      <c r="K12" s="67">
        <v>10.94127659574468</v>
      </c>
      <c r="L12" s="68">
        <v>0.1712765957446809</v>
      </c>
      <c r="M12" s="67">
        <v>22.43</v>
      </c>
      <c r="N12" s="68">
        <v>3.1999999999999993</v>
      </c>
    </row>
    <row r="13" spans="1:14" ht="15">
      <c r="A13" s="37">
        <v>10</v>
      </c>
      <c r="B13" s="38" t="s">
        <v>14</v>
      </c>
      <c r="C13" s="67">
        <v>7.407692307692307</v>
      </c>
      <c r="D13" s="68">
        <v>0.26769230769230745</v>
      </c>
      <c r="E13" s="67">
        <v>96.3</v>
      </c>
      <c r="F13" s="68">
        <v>3.4299999999999926</v>
      </c>
      <c r="G13" s="67">
        <v>40.33</v>
      </c>
      <c r="H13" s="68">
        <v>2.1499999999999986</v>
      </c>
      <c r="I13" s="69">
        <v>18519.230769230766</v>
      </c>
      <c r="J13" s="68">
        <v>659.6107692307669</v>
      </c>
      <c r="K13" s="67">
        <v>5.068421052631579</v>
      </c>
      <c r="L13" s="68">
        <v>0.17842105263157926</v>
      </c>
      <c r="M13" s="67">
        <v>3.25</v>
      </c>
      <c r="N13" s="68">
        <v>0.54</v>
      </c>
    </row>
    <row r="14" spans="1:14" ht="15">
      <c r="A14" s="37">
        <v>11</v>
      </c>
      <c r="B14" s="38" t="s">
        <v>15</v>
      </c>
      <c r="C14" s="67">
        <v>19.792777777777776</v>
      </c>
      <c r="D14" s="68">
        <v>0.33277777777777473</v>
      </c>
      <c r="E14" s="67">
        <v>356.27</v>
      </c>
      <c r="F14" s="68">
        <v>6.029999999999973</v>
      </c>
      <c r="G14" s="67">
        <v>142.12</v>
      </c>
      <c r="H14" s="68">
        <v>0.8400000000000034</v>
      </c>
      <c r="I14" s="69">
        <v>11955.369127516777</v>
      </c>
      <c r="J14" s="68">
        <v>319.48912751677744</v>
      </c>
      <c r="K14" s="67">
        <v>8.906749999999999</v>
      </c>
      <c r="L14" s="68">
        <v>0.14674999999999905</v>
      </c>
      <c r="M14" s="67">
        <v>10.08</v>
      </c>
      <c r="N14" s="68">
        <v>6.78</v>
      </c>
    </row>
    <row r="15" spans="1:14" ht="15">
      <c r="A15" s="37">
        <v>12</v>
      </c>
      <c r="B15" s="38" t="s">
        <v>16</v>
      </c>
      <c r="C15" s="67">
        <v>6.088823529411765</v>
      </c>
      <c r="D15" s="68">
        <v>-0.0011764705882351123</v>
      </c>
      <c r="E15" s="67">
        <v>103.51</v>
      </c>
      <c r="F15" s="68">
        <v>0.05000000000001137</v>
      </c>
      <c r="G15" s="67">
        <v>32.72</v>
      </c>
      <c r="H15" s="68">
        <v>1.009999999999998</v>
      </c>
      <c r="I15" s="69">
        <v>14376.38888888889</v>
      </c>
      <c r="J15" s="68">
        <v>6.9488888888899965</v>
      </c>
      <c r="K15" s="67">
        <v>4.5004347826086954</v>
      </c>
      <c r="L15" s="68">
        <v>0.0004347826086954498</v>
      </c>
      <c r="M15" s="67">
        <v>2.12</v>
      </c>
      <c r="N15" s="68">
        <v>0.6000000000000001</v>
      </c>
    </row>
    <row r="16" spans="1:14" ht="15">
      <c r="A16" s="37">
        <v>13</v>
      </c>
      <c r="B16" s="38" t="s">
        <v>17</v>
      </c>
      <c r="C16" s="67">
        <v>16.83535714285714</v>
      </c>
      <c r="D16" s="68">
        <v>0.04535714285714221</v>
      </c>
      <c r="E16" s="67">
        <v>471.39</v>
      </c>
      <c r="F16" s="68">
        <v>1.3000000000000114</v>
      </c>
      <c r="G16" s="67">
        <v>169.58</v>
      </c>
      <c r="H16" s="68">
        <v>3.5</v>
      </c>
      <c r="I16" s="69">
        <v>12844.414168937328</v>
      </c>
      <c r="J16" s="68">
        <v>70.23416893732792</v>
      </c>
      <c r="K16" s="67">
        <v>10.247608695652174</v>
      </c>
      <c r="L16" s="68">
        <v>0.027608695652173054</v>
      </c>
      <c r="M16" s="67">
        <v>3.83</v>
      </c>
      <c r="N16" s="68">
        <v>0.9199999999999999</v>
      </c>
    </row>
    <row r="17" spans="1:14" ht="15">
      <c r="A17" s="37">
        <v>14</v>
      </c>
      <c r="B17" s="38" t="s">
        <v>18</v>
      </c>
      <c r="C17" s="67">
        <v>19.444444444444443</v>
      </c>
      <c r="D17" s="68">
        <v>0.4344444444444413</v>
      </c>
      <c r="E17" s="67">
        <v>350</v>
      </c>
      <c r="F17" s="68">
        <v>7.759999999999991</v>
      </c>
      <c r="G17" s="67">
        <v>98.18</v>
      </c>
      <c r="H17" s="68">
        <v>0.730000000000004</v>
      </c>
      <c r="I17" s="69">
        <v>11945.392491467575</v>
      </c>
      <c r="J17" s="68">
        <v>304.5724914675757</v>
      </c>
      <c r="K17" s="67">
        <v>8.75</v>
      </c>
      <c r="L17" s="68">
        <v>0.1899999999999995</v>
      </c>
      <c r="M17" s="67">
        <v>4.47</v>
      </c>
      <c r="N17" s="68">
        <v>-1.92</v>
      </c>
    </row>
    <row r="18" spans="1:14" ht="15">
      <c r="A18" s="37">
        <v>15</v>
      </c>
      <c r="B18" s="38" t="s">
        <v>19</v>
      </c>
      <c r="C18" s="67">
        <v>11.687999999999999</v>
      </c>
      <c r="D18" s="68">
        <v>0.007999999999999119</v>
      </c>
      <c r="E18" s="67">
        <v>467.52</v>
      </c>
      <c r="F18" s="68">
        <v>0.3199999999999932</v>
      </c>
      <c r="G18" s="67">
        <v>215.86</v>
      </c>
      <c r="H18" s="68">
        <v>1.75</v>
      </c>
      <c r="I18" s="69">
        <v>8060.689655172414</v>
      </c>
      <c r="J18" s="68">
        <v>-36.36034482758623</v>
      </c>
      <c r="K18" s="67">
        <v>8.99076923076923</v>
      </c>
      <c r="L18" s="68">
        <v>0.01076923076922931</v>
      </c>
      <c r="M18" s="67">
        <v>7.72</v>
      </c>
      <c r="N18" s="68">
        <v>4.31</v>
      </c>
    </row>
    <row r="19" spans="1:14" ht="15">
      <c r="A19" s="37">
        <v>16</v>
      </c>
      <c r="B19" s="38" t="s">
        <v>20</v>
      </c>
      <c r="C19" s="67">
        <v>23.30666666666667</v>
      </c>
      <c r="D19" s="68">
        <v>7.696666666666669</v>
      </c>
      <c r="E19" s="67">
        <v>139.84</v>
      </c>
      <c r="F19" s="68">
        <v>-31.840000000000003</v>
      </c>
      <c r="G19" s="67">
        <v>61.22</v>
      </c>
      <c r="H19" s="68">
        <v>-11.219999999999999</v>
      </c>
      <c r="I19" s="69">
        <v>13845.544554455448</v>
      </c>
      <c r="J19" s="68">
        <v>-2822.4154455445514</v>
      </c>
      <c r="K19" s="67">
        <v>13.984</v>
      </c>
      <c r="L19" s="68">
        <v>2.5340000000000007</v>
      </c>
      <c r="M19" s="67">
        <v>8.28</v>
      </c>
      <c r="N19" s="68">
        <v>5.42</v>
      </c>
    </row>
    <row r="20" spans="1:14" ht="15">
      <c r="A20" s="37">
        <v>17</v>
      </c>
      <c r="B20" s="38" t="s">
        <v>21</v>
      </c>
      <c r="C20" s="67">
        <v>9.877333333333333</v>
      </c>
      <c r="D20" s="68">
        <v>0.0173333333333332</v>
      </c>
      <c r="E20" s="67">
        <v>296.32</v>
      </c>
      <c r="F20" s="68">
        <v>0.5199999999999818</v>
      </c>
      <c r="G20" s="67">
        <v>75.14</v>
      </c>
      <c r="H20" s="68">
        <v>0.8499999999999943</v>
      </c>
      <c r="I20" s="69">
        <v>18994.871794871793</v>
      </c>
      <c r="J20" s="68">
        <v>507.3717948717931</v>
      </c>
      <c r="K20" s="67">
        <v>6.3046808510638295</v>
      </c>
      <c r="L20" s="68">
        <v>0.14468085106382933</v>
      </c>
      <c r="M20" s="67">
        <v>11.12</v>
      </c>
      <c r="N20" s="68">
        <v>3.379999999999999</v>
      </c>
    </row>
    <row r="21" spans="1:14" ht="15">
      <c r="A21" s="37">
        <v>18</v>
      </c>
      <c r="B21" s="38" t="s">
        <v>22</v>
      </c>
      <c r="C21" s="67">
        <v>7.39125</v>
      </c>
      <c r="D21" s="68">
        <v>0.2212500000000004</v>
      </c>
      <c r="E21" s="67">
        <v>236.52</v>
      </c>
      <c r="F21" s="68">
        <v>6.980000000000018</v>
      </c>
      <c r="G21" s="67">
        <v>114.45</v>
      </c>
      <c r="H21" s="68">
        <v>3.969999999999999</v>
      </c>
      <c r="I21" s="69">
        <v>14248.192771084337</v>
      </c>
      <c r="J21" s="68">
        <v>824.802771084338</v>
      </c>
      <c r="K21" s="67">
        <v>5.768780487804879</v>
      </c>
      <c r="L21" s="68">
        <v>0.1687804878048791</v>
      </c>
      <c r="M21" s="67">
        <v>4.98</v>
      </c>
      <c r="N21" s="68">
        <v>1.4400000000000004</v>
      </c>
    </row>
    <row r="22" spans="1:14" ht="15">
      <c r="A22" s="37">
        <v>19</v>
      </c>
      <c r="B22" s="38" t="s">
        <v>23</v>
      </c>
      <c r="C22" s="67">
        <v>10.908205128205129</v>
      </c>
      <c r="D22" s="68">
        <v>-0.0017948717948712556</v>
      </c>
      <c r="E22" s="67">
        <v>425.42</v>
      </c>
      <c r="F22" s="68">
        <v>0.05000000000001137</v>
      </c>
      <c r="G22" s="67">
        <v>167.18</v>
      </c>
      <c r="H22" s="68">
        <v>5.219999999999999</v>
      </c>
      <c r="I22" s="69">
        <v>8072.485768500948</v>
      </c>
      <c r="J22" s="68">
        <v>121.64576850094818</v>
      </c>
      <c r="K22" s="67">
        <v>7.2105084745762715</v>
      </c>
      <c r="L22" s="68">
        <v>-0.11949152542372854</v>
      </c>
      <c r="M22" s="67">
        <v>8.81</v>
      </c>
      <c r="N22" s="68">
        <v>0.3600000000000012</v>
      </c>
    </row>
    <row r="23" spans="1:14" ht="15">
      <c r="A23" s="37">
        <v>20</v>
      </c>
      <c r="B23" s="38" t="s">
        <v>24</v>
      </c>
      <c r="C23" s="67">
        <v>13.040625</v>
      </c>
      <c r="D23" s="68">
        <v>0.010625000000000995</v>
      </c>
      <c r="E23" s="67">
        <v>417.3</v>
      </c>
      <c r="F23" s="68">
        <v>0.28000000000002956</v>
      </c>
      <c r="G23" s="67">
        <v>129.84</v>
      </c>
      <c r="H23" s="68">
        <v>0.6500000000000057</v>
      </c>
      <c r="I23" s="69">
        <v>15927.480916030536</v>
      </c>
      <c r="J23" s="68">
        <v>131.27091603053668</v>
      </c>
      <c r="K23" s="67">
        <v>8.025</v>
      </c>
      <c r="L23" s="68">
        <v>-0.15499999999999936</v>
      </c>
      <c r="M23" s="67">
        <v>27.31</v>
      </c>
      <c r="N23" s="68">
        <v>2.549999999999997</v>
      </c>
    </row>
    <row r="24" spans="1:14" ht="15">
      <c r="A24" s="37">
        <v>21</v>
      </c>
      <c r="B24" s="38" t="s">
        <v>25</v>
      </c>
      <c r="C24" s="67">
        <v>11.884705882352941</v>
      </c>
      <c r="D24" s="68">
        <v>-0.10529411764705898</v>
      </c>
      <c r="E24" s="67">
        <v>202.04</v>
      </c>
      <c r="F24" s="68">
        <v>-1.8300000000000125</v>
      </c>
      <c r="G24" s="67">
        <v>82.04</v>
      </c>
      <c r="H24" s="68">
        <v>-1.529999999999987</v>
      </c>
      <c r="I24" s="69">
        <v>11746.511627906975</v>
      </c>
      <c r="J24" s="68">
        <v>-37.878372093024154</v>
      </c>
      <c r="K24" s="67">
        <v>6.51741935483871</v>
      </c>
      <c r="L24" s="68">
        <v>-0.06258064516129025</v>
      </c>
      <c r="M24" s="67">
        <v>2.61</v>
      </c>
      <c r="N24" s="68">
        <v>0.8899999999999999</v>
      </c>
    </row>
    <row r="25" spans="1:14" ht="15">
      <c r="A25" s="37">
        <v>22</v>
      </c>
      <c r="B25" s="38" t="s">
        <v>26</v>
      </c>
      <c r="C25" s="67">
        <v>11.608181818181817</v>
      </c>
      <c r="D25" s="68">
        <v>0.44818181818181735</v>
      </c>
      <c r="E25" s="67">
        <v>127.69</v>
      </c>
      <c r="F25" s="68">
        <v>4.969999999999999</v>
      </c>
      <c r="G25" s="67">
        <v>36.47</v>
      </c>
      <c r="H25" s="68">
        <v>0.28999999999999915</v>
      </c>
      <c r="I25" s="69">
        <v>14347.191011235955</v>
      </c>
      <c r="J25" s="68">
        <v>558.4310112359544</v>
      </c>
      <c r="K25" s="67">
        <v>7.0938888888888885</v>
      </c>
      <c r="L25" s="68">
        <v>0.2738888888888882</v>
      </c>
      <c r="M25" s="67">
        <v>8.95</v>
      </c>
      <c r="N25" s="68">
        <v>3.7699999999999996</v>
      </c>
    </row>
    <row r="26" spans="1:14" ht="15">
      <c r="A26" s="37">
        <v>23</v>
      </c>
      <c r="B26" s="38" t="s">
        <v>27</v>
      </c>
      <c r="C26" s="67">
        <v>10.390769230769232</v>
      </c>
      <c r="D26" s="68">
        <v>0.33076923076923137</v>
      </c>
      <c r="E26" s="67">
        <v>135.08</v>
      </c>
      <c r="F26" s="68">
        <v>-5.819999999999993</v>
      </c>
      <c r="G26" s="67">
        <v>62.92</v>
      </c>
      <c r="H26" s="68">
        <v>-2.200000000000003</v>
      </c>
      <c r="I26" s="69">
        <v>18504.109589041098</v>
      </c>
      <c r="J26" s="68">
        <v>-536.4304109589029</v>
      </c>
      <c r="K26" s="67">
        <v>6.7540000000000004</v>
      </c>
      <c r="L26" s="68">
        <v>-0.2959999999999994</v>
      </c>
      <c r="M26" s="67">
        <v>5.83</v>
      </c>
      <c r="N26" s="68">
        <v>4.94</v>
      </c>
    </row>
    <row r="27" spans="1:14" ht="15">
      <c r="A27" s="37">
        <v>24</v>
      </c>
      <c r="B27" s="38" t="s">
        <v>28</v>
      </c>
      <c r="C27" s="67">
        <v>11.479705882352942</v>
      </c>
      <c r="D27" s="68">
        <v>-0.00029411764705855603</v>
      </c>
      <c r="E27" s="67">
        <v>390.31</v>
      </c>
      <c r="F27" s="68">
        <v>0.01999999999998181</v>
      </c>
      <c r="G27" s="67">
        <v>97.98</v>
      </c>
      <c r="H27" s="68">
        <v>-0.1700000000000017</v>
      </c>
      <c r="I27" s="69">
        <v>18586.190476190477</v>
      </c>
      <c r="J27" s="68">
        <v>433.1704761904766</v>
      </c>
      <c r="K27" s="67">
        <v>6.505166666666667</v>
      </c>
      <c r="L27" s="68">
        <v>0.3051666666666666</v>
      </c>
      <c r="M27" s="67">
        <v>14.26</v>
      </c>
      <c r="N27" s="68">
        <v>0.049999999999998934</v>
      </c>
    </row>
    <row r="28" spans="1:14" ht="15">
      <c r="A28" s="37">
        <v>25</v>
      </c>
      <c r="B28" s="38" t="s">
        <v>29</v>
      </c>
      <c r="C28" s="67">
        <v>14.711764705882352</v>
      </c>
      <c r="D28" s="68">
        <v>-0.15823529411764703</v>
      </c>
      <c r="E28" s="67">
        <v>500.2</v>
      </c>
      <c r="F28" s="68">
        <v>-5.360000000000014</v>
      </c>
      <c r="G28" s="67">
        <v>206.99</v>
      </c>
      <c r="H28" s="68">
        <v>3.740000000000009</v>
      </c>
      <c r="I28" s="69">
        <v>13060.052219321151</v>
      </c>
      <c r="J28" s="68">
        <v>30.15221932115128</v>
      </c>
      <c r="K28" s="67">
        <v>8.2</v>
      </c>
      <c r="L28" s="68">
        <v>0.049999999999998934</v>
      </c>
      <c r="M28" s="67">
        <v>5.7</v>
      </c>
      <c r="N28" s="68">
        <v>1.38</v>
      </c>
    </row>
    <row r="29" spans="1:14" ht="15">
      <c r="A29" s="37">
        <v>26</v>
      </c>
      <c r="B29" s="38" t="s">
        <v>30</v>
      </c>
      <c r="C29" s="67">
        <v>41.001666666666665</v>
      </c>
      <c r="D29" s="68">
        <v>0.0016666666666651508</v>
      </c>
      <c r="E29" s="67">
        <v>246.01</v>
      </c>
      <c r="F29" s="68">
        <v>0.009999999999990905</v>
      </c>
      <c r="G29" s="67">
        <v>109.53</v>
      </c>
      <c r="H29" s="68">
        <v>-5.859999999999999</v>
      </c>
      <c r="I29" s="69">
        <v>9572.373540856031</v>
      </c>
      <c r="J29" s="68">
        <v>218.7635408560309</v>
      </c>
      <c r="K29" s="67">
        <v>9.840399999999999</v>
      </c>
      <c r="L29" s="68">
        <v>0.00039999999999906777</v>
      </c>
      <c r="M29" s="67">
        <v>0.36</v>
      </c>
      <c r="N29" s="68">
        <v>0</v>
      </c>
    </row>
    <row r="30" spans="1:14" ht="15">
      <c r="A30" s="37">
        <v>27</v>
      </c>
      <c r="B30" s="38" t="s">
        <v>31</v>
      </c>
      <c r="C30" s="67">
        <v>39.634</v>
      </c>
      <c r="D30" s="68">
        <v>0.19400000000000261</v>
      </c>
      <c r="E30" s="67">
        <v>396.34</v>
      </c>
      <c r="F30" s="68">
        <v>1.9799999999999613</v>
      </c>
      <c r="G30" s="67">
        <v>177.83</v>
      </c>
      <c r="H30" s="68">
        <v>5.920000000000016</v>
      </c>
      <c r="I30" s="69">
        <v>12910.097719869706</v>
      </c>
      <c r="J30" s="68">
        <v>188.80771986970467</v>
      </c>
      <c r="K30" s="67">
        <v>9.436666666666666</v>
      </c>
      <c r="L30" s="68">
        <v>-0.18333333333333357</v>
      </c>
      <c r="M30" s="67">
        <v>43.76</v>
      </c>
      <c r="N30" s="68">
        <v>-1.0399999999999991</v>
      </c>
    </row>
    <row r="31" spans="1:14" ht="15">
      <c r="A31" s="37">
        <v>28</v>
      </c>
      <c r="B31" s="38" t="s">
        <v>32</v>
      </c>
      <c r="C31" s="67">
        <v>65.26214285714285</v>
      </c>
      <c r="D31" s="68">
        <v>1.0921428571428464</v>
      </c>
      <c r="E31" s="67">
        <v>913.67</v>
      </c>
      <c r="F31" s="68">
        <v>15.269999999999982</v>
      </c>
      <c r="G31" s="67">
        <v>149.49</v>
      </c>
      <c r="H31" s="68">
        <v>3.0400000000000205</v>
      </c>
      <c r="I31" s="69">
        <v>1699.5349702380952</v>
      </c>
      <c r="J31" s="68">
        <v>19.654970238095075</v>
      </c>
      <c r="K31" s="67">
        <v>8.085575221238937</v>
      </c>
      <c r="L31" s="68">
        <v>-0.08442477876106302</v>
      </c>
      <c r="M31" s="67">
        <v>33.56</v>
      </c>
      <c r="N31" s="68">
        <v>-5.739999999999995</v>
      </c>
    </row>
    <row r="32" spans="1:14" ht="15">
      <c r="A32" s="37">
        <v>29</v>
      </c>
      <c r="B32" s="38" t="s">
        <v>33</v>
      </c>
      <c r="C32" s="67">
        <v>67.43</v>
      </c>
      <c r="D32" s="68">
        <v>0.3200000000000074</v>
      </c>
      <c r="E32" s="67">
        <v>741.73</v>
      </c>
      <c r="F32" s="68">
        <v>3.4700000000000273</v>
      </c>
      <c r="G32" s="67">
        <v>497.04</v>
      </c>
      <c r="H32" s="68">
        <v>63.47000000000003</v>
      </c>
      <c r="I32" s="69">
        <v>1379.7061011904761</v>
      </c>
      <c r="J32" s="68">
        <v>-0.7338988095239074</v>
      </c>
      <c r="K32" s="67">
        <v>10.023378378378379</v>
      </c>
      <c r="L32" s="68">
        <v>0.0433783783783781</v>
      </c>
      <c r="M32" s="67">
        <v>20.88</v>
      </c>
      <c r="N32" s="68">
        <v>2.41</v>
      </c>
    </row>
    <row r="33" spans="1:14" ht="15">
      <c r="A33" s="37">
        <v>30</v>
      </c>
      <c r="B33" s="38" t="s">
        <v>34</v>
      </c>
      <c r="C33" s="67">
        <v>1224.84</v>
      </c>
      <c r="D33" s="68">
        <v>4.949999999999818</v>
      </c>
      <c r="E33" s="67">
        <v>1224.84</v>
      </c>
      <c r="F33" s="68">
        <v>4.949999999999818</v>
      </c>
      <c r="G33" s="67">
        <v>32.92</v>
      </c>
      <c r="H33" s="68">
        <v>-0.5399999999999991</v>
      </c>
      <c r="I33" s="69">
        <v>2278.3482142857138</v>
      </c>
      <c r="J33" s="68">
        <v>-2.671785714286216</v>
      </c>
      <c r="K33" s="67">
        <v>8.1656</v>
      </c>
      <c r="L33" s="68">
        <v>-0.3044000000000011</v>
      </c>
      <c r="M33" s="67">
        <v>21.62</v>
      </c>
      <c r="N33" s="68">
        <v>-28.580000000000002</v>
      </c>
    </row>
    <row r="34" spans="1:14" ht="15">
      <c r="A34" s="37">
        <v>31</v>
      </c>
      <c r="B34" s="38" t="s">
        <v>35</v>
      </c>
      <c r="C34" s="67">
        <v>192.32</v>
      </c>
      <c r="D34" s="68">
        <v>-1.960000000000008</v>
      </c>
      <c r="E34" s="67">
        <v>192.32</v>
      </c>
      <c r="F34" s="68">
        <v>-1.960000000000008</v>
      </c>
      <c r="G34" s="67">
        <v>102.23</v>
      </c>
      <c r="H34" s="68">
        <v>-45.27999999999999</v>
      </c>
      <c r="I34" s="69">
        <v>357.7380952380952</v>
      </c>
      <c r="J34" s="68">
        <v>-5.541904761904789</v>
      </c>
      <c r="K34" s="67">
        <v>5.197837837837838</v>
      </c>
      <c r="L34" s="68">
        <v>-0.05216216216216196</v>
      </c>
      <c r="M34" s="67">
        <v>12.43</v>
      </c>
      <c r="N34" s="68">
        <v>-14.23</v>
      </c>
    </row>
    <row r="35" spans="1:14" ht="15">
      <c r="A35" s="37">
        <v>32</v>
      </c>
      <c r="B35" s="38" t="s">
        <v>36</v>
      </c>
      <c r="C35" s="67">
        <v>148.38</v>
      </c>
      <c r="D35" s="68">
        <v>0.9000000000000057</v>
      </c>
      <c r="E35" s="67">
        <v>148.38</v>
      </c>
      <c r="F35" s="68">
        <v>0.9000000000000057</v>
      </c>
      <c r="G35" s="67">
        <v>6.9</v>
      </c>
      <c r="H35" s="68">
        <v>2.5900000000000007</v>
      </c>
      <c r="I35" s="69">
        <v>276.0044642857143</v>
      </c>
      <c r="J35" s="68">
        <v>0.23446428571429578</v>
      </c>
      <c r="K35" s="67">
        <v>5.9352</v>
      </c>
      <c r="L35" s="68">
        <v>-0.21480000000000032</v>
      </c>
      <c r="M35" s="67">
        <v>52.29</v>
      </c>
      <c r="N35" s="68">
        <v>6.859999999999999</v>
      </c>
    </row>
    <row r="36" spans="1:14" ht="15">
      <c r="A36" s="37">
        <v>33</v>
      </c>
      <c r="B36" s="38" t="s">
        <v>37</v>
      </c>
      <c r="C36" s="67">
        <v>7.77</v>
      </c>
      <c r="D36" s="68">
        <v>4.6899999999999995</v>
      </c>
      <c r="E36" s="67">
        <v>7.77</v>
      </c>
      <c r="F36" s="68">
        <v>4.6899999999999995</v>
      </c>
      <c r="G36" s="67">
        <v>2.03</v>
      </c>
      <c r="H36" s="68">
        <v>0.7799999999999998</v>
      </c>
      <c r="I36" s="69">
        <v>284.6153846153846</v>
      </c>
      <c r="J36" s="68">
        <v>173.82538461538456</v>
      </c>
      <c r="K36" s="67">
        <v>7.77</v>
      </c>
      <c r="L36" s="68">
        <v>4.6899999999999995</v>
      </c>
      <c r="M36" s="67">
        <v>0</v>
      </c>
      <c r="N36" s="68">
        <v>0</v>
      </c>
    </row>
    <row r="37" spans="1:14" ht="15">
      <c r="A37" s="215" t="s">
        <v>38</v>
      </c>
      <c r="B37" s="217"/>
      <c r="C37" s="67">
        <v>17.37667731629393</v>
      </c>
      <c r="D37" s="68">
        <v>0.2166773162939286</v>
      </c>
      <c r="E37" s="67">
        <v>10877.8</v>
      </c>
      <c r="F37" s="68">
        <v>32.469999999999345</v>
      </c>
      <c r="G37" s="67">
        <v>3594.7200000000007</v>
      </c>
      <c r="H37" s="68">
        <v>38.17000000000053</v>
      </c>
      <c r="I37" s="69">
        <v>9654.566432945769</v>
      </c>
      <c r="J37" s="68">
        <v>57.77643294576774</v>
      </c>
      <c r="K37" s="67">
        <v>7.74220640569395</v>
      </c>
      <c r="L37" s="68">
        <v>0.012206405693949485</v>
      </c>
      <c r="M37" s="67">
        <v>410.30000000000007</v>
      </c>
      <c r="N37" s="68">
        <v>-0.029999999999915872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8">
    <mergeCell ref="A37:B37"/>
    <mergeCell ref="A1:N1"/>
    <mergeCell ref="C2:D2"/>
    <mergeCell ref="E2:F2"/>
    <mergeCell ref="G2:H2"/>
    <mergeCell ref="I2:J2"/>
    <mergeCell ref="K2:L2"/>
    <mergeCell ref="M2:N2"/>
  </mergeCells>
  <conditionalFormatting sqref="D4:D37">
    <cfRule type="cellIs" priority="11" dxfId="0" operator="lessThan">
      <formula>0</formula>
    </cfRule>
  </conditionalFormatting>
  <conditionalFormatting sqref="F4:F37">
    <cfRule type="cellIs" priority="5" dxfId="0" operator="lessThan">
      <formula>0</formula>
    </cfRule>
  </conditionalFormatting>
  <conditionalFormatting sqref="H4:H37">
    <cfRule type="cellIs" priority="4" dxfId="0" operator="lessThan">
      <formula>0</formula>
    </cfRule>
  </conditionalFormatting>
  <conditionalFormatting sqref="J4:J37">
    <cfRule type="cellIs" priority="3" dxfId="0" operator="lessThan">
      <formula>0</formula>
    </cfRule>
  </conditionalFormatting>
  <conditionalFormatting sqref="L4:L37">
    <cfRule type="cellIs" priority="2" dxfId="0" operator="lessThan">
      <formula>0</formula>
    </cfRule>
  </conditionalFormatting>
  <conditionalFormatting sqref="N4:N37">
    <cfRule type="cellIs" priority="1" dxfId="0" operator="lessThan">
      <formula>0</formula>
    </cfRule>
  </conditionalFormatting>
  <printOptions/>
  <pageMargins left="0.29" right="0.16" top="0.22" bottom="0.17" header="0.22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G26" sqref="G26"/>
    </sheetView>
  </sheetViews>
  <sheetFormatPr defaultColWidth="8.57421875" defaultRowHeight="15"/>
  <cols>
    <col min="1" max="1" width="8.57421875" style="61" customWidth="1"/>
    <col min="2" max="2" width="23.28125" style="59" customWidth="1"/>
    <col min="3" max="3" width="8.57421875" style="59" customWidth="1"/>
    <col min="4" max="4" width="10.00390625" style="59" customWidth="1"/>
    <col min="5" max="5" width="21.28125" style="59" customWidth="1"/>
    <col min="6" max="16384" width="8.57421875" style="59" customWidth="1"/>
  </cols>
  <sheetData>
    <row r="1" spans="1:5" ht="12.75">
      <c r="A1" s="241" t="s">
        <v>106</v>
      </c>
      <c r="B1" s="242"/>
      <c r="C1" s="242"/>
      <c r="D1" s="242"/>
      <c r="E1" s="243"/>
    </row>
    <row r="2" spans="1:5" s="60" customFormat="1" ht="12.75">
      <c r="A2" s="238" t="s">
        <v>83</v>
      </c>
      <c r="B2" s="238" t="s">
        <v>43</v>
      </c>
      <c r="C2" s="238" t="s">
        <v>105</v>
      </c>
      <c r="D2" s="238"/>
      <c r="E2" s="238" t="s">
        <v>159</v>
      </c>
    </row>
    <row r="3" spans="1:5" ht="12.75">
      <c r="A3" s="238"/>
      <c r="B3" s="238"/>
      <c r="C3" s="78" t="s">
        <v>71</v>
      </c>
      <c r="D3" s="78" t="s">
        <v>96</v>
      </c>
      <c r="E3" s="238"/>
    </row>
    <row r="4" spans="1:5" ht="12.75">
      <c r="A4" s="74">
        <v>1</v>
      </c>
      <c r="B4" s="62" t="s">
        <v>88</v>
      </c>
      <c r="C4" s="71">
        <v>15.51</v>
      </c>
      <c r="D4" s="193">
        <v>14.29</v>
      </c>
      <c r="E4" s="194">
        <f>SUM(D4)*100/C4</f>
        <v>92.13410702772406</v>
      </c>
    </row>
    <row r="5" spans="1:5" ht="12.75">
      <c r="A5" s="74">
        <v>2</v>
      </c>
      <c r="B5" s="62" t="s">
        <v>6</v>
      </c>
      <c r="C5" s="71">
        <v>13.44</v>
      </c>
      <c r="D5" s="193">
        <v>6.89</v>
      </c>
      <c r="E5" s="194">
        <f aca="true" t="shared" si="0" ref="E5:E37">SUM(D5)*100/C5</f>
        <v>51.264880952380956</v>
      </c>
    </row>
    <row r="6" spans="1:5" ht="12.75">
      <c r="A6" s="74">
        <v>3</v>
      </c>
      <c r="B6" s="62" t="s">
        <v>7</v>
      </c>
      <c r="C6" s="71">
        <v>15.73</v>
      </c>
      <c r="D6" s="193">
        <v>15.73</v>
      </c>
      <c r="E6" s="194">
        <f t="shared" si="0"/>
        <v>100</v>
      </c>
    </row>
    <row r="7" spans="1:5" ht="12.75">
      <c r="A7" s="74">
        <v>4</v>
      </c>
      <c r="B7" s="62" t="s">
        <v>8</v>
      </c>
      <c r="C7" s="71">
        <v>7.49</v>
      </c>
      <c r="D7" s="193">
        <v>1.36</v>
      </c>
      <c r="E7" s="194">
        <f t="shared" si="0"/>
        <v>18.157543391188252</v>
      </c>
    </row>
    <row r="8" spans="1:5" ht="12.75">
      <c r="A8" s="74">
        <v>5</v>
      </c>
      <c r="B8" s="62" t="s">
        <v>9</v>
      </c>
      <c r="C8" s="71">
        <v>61.41</v>
      </c>
      <c r="D8" s="193">
        <v>50.73</v>
      </c>
      <c r="E8" s="194">
        <f t="shared" si="0"/>
        <v>82.60869565217392</v>
      </c>
    </row>
    <row r="9" spans="1:5" ht="12.75">
      <c r="A9" s="74">
        <v>6</v>
      </c>
      <c r="B9" s="62" t="s">
        <v>10</v>
      </c>
      <c r="C9" s="71">
        <v>28.17</v>
      </c>
      <c r="D9" s="193">
        <v>15.78</v>
      </c>
      <c r="E9" s="194">
        <f t="shared" si="0"/>
        <v>56.01703940362087</v>
      </c>
    </row>
    <row r="10" spans="1:5" ht="12.75">
      <c r="A10" s="74">
        <v>7</v>
      </c>
      <c r="B10" s="62" t="s">
        <v>11</v>
      </c>
      <c r="C10" s="71">
        <v>16.76</v>
      </c>
      <c r="D10" s="193">
        <v>9.62</v>
      </c>
      <c r="E10" s="194">
        <f t="shared" si="0"/>
        <v>57.39856801909307</v>
      </c>
    </row>
    <row r="11" spans="1:5" ht="12.75">
      <c r="A11" s="74">
        <v>8</v>
      </c>
      <c r="B11" s="62" t="s">
        <v>12</v>
      </c>
      <c r="C11" s="71">
        <v>15.01</v>
      </c>
      <c r="D11" s="193">
        <v>7.71</v>
      </c>
      <c r="E11" s="194">
        <f t="shared" si="0"/>
        <v>51.3657561625583</v>
      </c>
    </row>
    <row r="12" spans="1:5" ht="12.75">
      <c r="A12" s="74">
        <v>9</v>
      </c>
      <c r="B12" s="62" t="s">
        <v>13</v>
      </c>
      <c r="C12" s="71">
        <v>76.54</v>
      </c>
      <c r="D12" s="193">
        <v>22.35</v>
      </c>
      <c r="E12" s="194">
        <f t="shared" si="0"/>
        <v>29.2004180820486</v>
      </c>
    </row>
    <row r="13" spans="1:5" ht="12.75">
      <c r="A13" s="74">
        <v>10</v>
      </c>
      <c r="B13" s="62" t="s">
        <v>14</v>
      </c>
      <c r="C13" s="71">
        <v>3.53</v>
      </c>
      <c r="D13" s="193">
        <v>2.52</v>
      </c>
      <c r="E13" s="194">
        <f t="shared" si="0"/>
        <v>71.38810198300284</v>
      </c>
    </row>
    <row r="14" spans="1:5" ht="12.75">
      <c r="A14" s="74">
        <v>11</v>
      </c>
      <c r="B14" s="62" t="s">
        <v>15</v>
      </c>
      <c r="C14" s="71">
        <v>51.75</v>
      </c>
      <c r="D14" s="193">
        <v>22.46</v>
      </c>
      <c r="E14" s="194">
        <f t="shared" si="0"/>
        <v>43.40096618357488</v>
      </c>
    </row>
    <row r="15" spans="1:5" ht="12.75">
      <c r="A15" s="74">
        <v>12</v>
      </c>
      <c r="B15" s="62" t="s">
        <v>16</v>
      </c>
      <c r="C15" s="71">
        <v>10.29</v>
      </c>
      <c r="D15" s="193">
        <v>10.29</v>
      </c>
      <c r="E15" s="194">
        <f t="shared" si="0"/>
        <v>100.00000000000001</v>
      </c>
    </row>
    <row r="16" spans="1:5" ht="12.75">
      <c r="A16" s="74">
        <v>13</v>
      </c>
      <c r="B16" s="62" t="s">
        <v>17</v>
      </c>
      <c r="C16" s="71">
        <v>88.06</v>
      </c>
      <c r="D16" s="193">
        <v>50.26</v>
      </c>
      <c r="E16" s="194">
        <f t="shared" si="0"/>
        <v>57.07472178060413</v>
      </c>
    </row>
    <row r="17" spans="1:5" ht="12.75">
      <c r="A17" s="74">
        <v>14</v>
      </c>
      <c r="B17" s="62" t="s">
        <v>18</v>
      </c>
      <c r="C17" s="71">
        <v>63.47</v>
      </c>
      <c r="D17" s="193">
        <v>9.7</v>
      </c>
      <c r="E17" s="194">
        <f t="shared" si="0"/>
        <v>15.282810776744917</v>
      </c>
    </row>
    <row r="18" spans="1:5" ht="12.75">
      <c r="A18" s="74">
        <v>15</v>
      </c>
      <c r="B18" s="62" t="s">
        <v>19</v>
      </c>
      <c r="C18" s="71">
        <v>34.35</v>
      </c>
      <c r="D18" s="193">
        <v>34.25</v>
      </c>
      <c r="E18" s="194">
        <f t="shared" si="0"/>
        <v>99.70887918486171</v>
      </c>
    </row>
    <row r="19" spans="1:5" ht="12.75">
      <c r="A19" s="74">
        <v>16</v>
      </c>
      <c r="B19" s="62" t="s">
        <v>20</v>
      </c>
      <c r="C19" s="71">
        <v>32.66</v>
      </c>
      <c r="D19" s="193">
        <v>5.22</v>
      </c>
      <c r="E19" s="194">
        <f t="shared" si="0"/>
        <v>15.982853643600736</v>
      </c>
    </row>
    <row r="20" spans="1:5" ht="12.75">
      <c r="A20" s="74">
        <v>17</v>
      </c>
      <c r="B20" s="62" t="s">
        <v>21</v>
      </c>
      <c r="C20" s="71">
        <v>40.83</v>
      </c>
      <c r="D20" s="193">
        <v>22.94</v>
      </c>
      <c r="E20" s="194">
        <f t="shared" si="0"/>
        <v>56.18417830026941</v>
      </c>
    </row>
    <row r="21" spans="1:5" ht="12.75">
      <c r="A21" s="74">
        <v>18</v>
      </c>
      <c r="B21" s="62" t="s">
        <v>22</v>
      </c>
      <c r="C21" s="71">
        <v>28.02</v>
      </c>
      <c r="D21" s="193">
        <v>22.28</v>
      </c>
      <c r="E21" s="194">
        <f t="shared" si="0"/>
        <v>79.51463240542469</v>
      </c>
    </row>
    <row r="22" spans="1:5" ht="12.75">
      <c r="A22" s="74">
        <v>19</v>
      </c>
      <c r="B22" s="62" t="s">
        <v>23</v>
      </c>
      <c r="C22" s="71">
        <v>27.73</v>
      </c>
      <c r="D22" s="193">
        <v>19.32</v>
      </c>
      <c r="E22" s="194">
        <f t="shared" si="0"/>
        <v>69.67183555715832</v>
      </c>
    </row>
    <row r="23" spans="1:5" ht="12.75">
      <c r="A23" s="74">
        <v>20</v>
      </c>
      <c r="B23" s="62" t="s">
        <v>24</v>
      </c>
      <c r="C23" s="71">
        <v>55.4</v>
      </c>
      <c r="D23" s="193">
        <v>38.27</v>
      </c>
      <c r="E23" s="194">
        <f t="shared" si="0"/>
        <v>69.0794223826715</v>
      </c>
    </row>
    <row r="24" spans="1:5" ht="12.75">
      <c r="A24" s="74">
        <v>21</v>
      </c>
      <c r="B24" s="62" t="s">
        <v>25</v>
      </c>
      <c r="C24" s="71">
        <v>13.11</v>
      </c>
      <c r="D24" s="193">
        <v>9.23</v>
      </c>
      <c r="E24" s="194">
        <f t="shared" si="0"/>
        <v>70.40427154843631</v>
      </c>
    </row>
    <row r="25" spans="1:5" ht="12.75">
      <c r="A25" s="74">
        <v>22</v>
      </c>
      <c r="B25" s="62" t="s">
        <v>26</v>
      </c>
      <c r="C25" s="71">
        <v>15.28</v>
      </c>
      <c r="D25" s="193">
        <v>7.02</v>
      </c>
      <c r="E25" s="194">
        <f t="shared" si="0"/>
        <v>45.94240837696335</v>
      </c>
    </row>
    <row r="26" spans="1:5" ht="12.75">
      <c r="A26" s="74">
        <v>23</v>
      </c>
      <c r="B26" s="62" t="s">
        <v>27</v>
      </c>
      <c r="C26" s="71">
        <v>8.3</v>
      </c>
      <c r="D26" s="193">
        <v>5.31</v>
      </c>
      <c r="E26" s="194">
        <f t="shared" si="0"/>
        <v>63.97590361445783</v>
      </c>
    </row>
    <row r="27" spans="1:5" ht="12.75">
      <c r="A27" s="74">
        <v>24</v>
      </c>
      <c r="B27" s="62" t="s">
        <v>28</v>
      </c>
      <c r="C27" s="71">
        <v>50.43</v>
      </c>
      <c r="D27" s="193">
        <v>21.78</v>
      </c>
      <c r="E27" s="194">
        <f t="shared" si="0"/>
        <v>43.188578227245685</v>
      </c>
    </row>
    <row r="28" spans="1:5" ht="12.75">
      <c r="A28" s="74">
        <v>25</v>
      </c>
      <c r="B28" s="62" t="s">
        <v>29</v>
      </c>
      <c r="C28" s="71">
        <v>15.25</v>
      </c>
      <c r="D28" s="193">
        <v>9.97</v>
      </c>
      <c r="E28" s="194">
        <f t="shared" si="0"/>
        <v>65.37704918032787</v>
      </c>
    </row>
    <row r="29" spans="1:5" ht="12.75">
      <c r="A29" s="74">
        <v>26</v>
      </c>
      <c r="B29" s="62" t="s">
        <v>30</v>
      </c>
      <c r="C29" s="71">
        <v>26.87</v>
      </c>
      <c r="D29" s="193">
        <v>0</v>
      </c>
      <c r="E29" s="194">
        <f t="shared" si="0"/>
        <v>0</v>
      </c>
    </row>
    <row r="30" spans="1:5" ht="12.75">
      <c r="A30" s="74">
        <v>27</v>
      </c>
      <c r="B30" s="62" t="s">
        <v>31</v>
      </c>
      <c r="C30" s="71">
        <v>41.55</v>
      </c>
      <c r="D30" s="193">
        <v>0</v>
      </c>
      <c r="E30" s="194">
        <f t="shared" si="0"/>
        <v>0</v>
      </c>
    </row>
    <row r="31" spans="1:5" ht="12.75">
      <c r="A31" s="74">
        <v>28</v>
      </c>
      <c r="B31" s="62" t="s">
        <v>32</v>
      </c>
      <c r="C31" s="71">
        <v>101.99</v>
      </c>
      <c r="D31" s="193">
        <v>0</v>
      </c>
      <c r="E31" s="194">
        <f t="shared" si="0"/>
        <v>0</v>
      </c>
    </row>
    <row r="32" spans="1:5" ht="12.75">
      <c r="A32" s="74">
        <v>29</v>
      </c>
      <c r="B32" s="62" t="s">
        <v>33</v>
      </c>
      <c r="C32" s="71">
        <v>99.22</v>
      </c>
      <c r="D32" s="193">
        <v>0</v>
      </c>
      <c r="E32" s="194">
        <f t="shared" si="0"/>
        <v>0</v>
      </c>
    </row>
    <row r="33" spans="1:5" ht="12.75">
      <c r="A33" s="74">
        <v>30</v>
      </c>
      <c r="B33" s="62" t="s">
        <v>34</v>
      </c>
      <c r="C33" s="71">
        <v>402.63</v>
      </c>
      <c r="D33" s="193">
        <v>0</v>
      </c>
      <c r="E33" s="194">
        <f t="shared" si="0"/>
        <v>0</v>
      </c>
    </row>
    <row r="34" spans="1:5" ht="12.75">
      <c r="A34" s="74">
        <v>31</v>
      </c>
      <c r="B34" s="62" t="s">
        <v>35</v>
      </c>
      <c r="C34" s="71">
        <v>69.74</v>
      </c>
      <c r="D34" s="193">
        <v>0</v>
      </c>
      <c r="E34" s="194">
        <f t="shared" si="0"/>
        <v>0</v>
      </c>
    </row>
    <row r="35" spans="1:5" ht="12.75">
      <c r="A35" s="74">
        <v>32</v>
      </c>
      <c r="B35" s="62" t="s">
        <v>36</v>
      </c>
      <c r="C35" s="71">
        <v>3.93</v>
      </c>
      <c r="D35" s="193">
        <v>0</v>
      </c>
      <c r="E35" s="194">
        <f t="shared" si="0"/>
        <v>0</v>
      </c>
    </row>
    <row r="36" spans="1:5" s="65" customFormat="1" ht="15">
      <c r="A36" s="74">
        <v>33</v>
      </c>
      <c r="B36" s="38" t="s">
        <v>37</v>
      </c>
      <c r="C36" s="71">
        <v>1.32</v>
      </c>
      <c r="D36" s="193">
        <v>0</v>
      </c>
      <c r="E36" s="194">
        <f t="shared" si="0"/>
        <v>0</v>
      </c>
    </row>
    <row r="37" spans="1:5" s="65" customFormat="1" ht="15">
      <c r="A37" s="244" t="s">
        <v>38</v>
      </c>
      <c r="B37" s="244"/>
      <c r="C37" s="71">
        <f>SUM(C4:C36)</f>
        <v>1535.7699999999998</v>
      </c>
      <c r="D37" s="71">
        <f>SUM(D4:D36)</f>
        <v>435.28</v>
      </c>
      <c r="E37" s="194">
        <f t="shared" si="0"/>
        <v>28.342785703588433</v>
      </c>
    </row>
    <row r="45" ht="15">
      <c r="C45" s="166" t="str">
        <f>HYPERLINK("#Оглавление!A1","Назад в оглавление")</f>
        <v>Назад в оглавление</v>
      </c>
    </row>
  </sheetData>
  <sheetProtection/>
  <mergeCells count="6">
    <mergeCell ref="A1:E1"/>
    <mergeCell ref="A2:A3"/>
    <mergeCell ref="B2:B3"/>
    <mergeCell ref="C2:D2"/>
    <mergeCell ref="E2:E3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7">
      <selection activeCell="A37" sqref="A4:B37"/>
    </sheetView>
  </sheetViews>
  <sheetFormatPr defaultColWidth="9.140625" defaultRowHeight="15"/>
  <cols>
    <col min="1" max="1" width="6.8515625" style="0" customWidth="1"/>
    <col min="2" max="2" width="19.140625" style="0" customWidth="1"/>
    <col min="7" max="7" width="10.140625" style="0" customWidth="1"/>
    <col min="13" max="13" width="10.00390625" style="0" customWidth="1"/>
  </cols>
  <sheetData>
    <row r="1" spans="1:14" ht="15">
      <c r="A1" s="245" t="s">
        <v>107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</row>
    <row r="2" spans="1:14" ht="15">
      <c r="A2" s="247" t="s">
        <v>108</v>
      </c>
      <c r="B2" s="247" t="s">
        <v>43</v>
      </c>
      <c r="C2" s="247" t="s">
        <v>109</v>
      </c>
      <c r="D2" s="247"/>
      <c r="E2" s="247"/>
      <c r="F2" s="247"/>
      <c r="G2" s="247"/>
      <c r="H2" s="247"/>
      <c r="I2" s="247" t="s">
        <v>110</v>
      </c>
      <c r="J2" s="247"/>
      <c r="K2" s="247"/>
      <c r="L2" s="247"/>
      <c r="M2" s="247"/>
      <c r="N2" s="247"/>
    </row>
    <row r="3" spans="1:14" ht="30">
      <c r="A3" s="247"/>
      <c r="B3" s="248"/>
      <c r="C3" s="148" t="s">
        <v>71</v>
      </c>
      <c r="D3" s="148" t="s">
        <v>47</v>
      </c>
      <c r="E3" s="149" t="s">
        <v>111</v>
      </c>
      <c r="F3" s="148" t="s">
        <v>47</v>
      </c>
      <c r="G3" s="149" t="s">
        <v>112</v>
      </c>
      <c r="H3" s="148" t="s">
        <v>47</v>
      </c>
      <c r="I3" s="148" t="s">
        <v>71</v>
      </c>
      <c r="J3" s="148" t="s">
        <v>47</v>
      </c>
      <c r="K3" s="149" t="s">
        <v>111</v>
      </c>
      <c r="L3" s="148" t="s">
        <v>47</v>
      </c>
      <c r="M3" s="149" t="s">
        <v>113</v>
      </c>
      <c r="N3" s="148" t="s">
        <v>47</v>
      </c>
    </row>
    <row r="4" spans="1:14" ht="15">
      <c r="A4" s="195">
        <v>1</v>
      </c>
      <c r="B4" s="196" t="s">
        <v>88</v>
      </c>
      <c r="C4" s="38">
        <v>2.8</v>
      </c>
      <c r="D4" s="68">
        <v>0.07999999999999963</v>
      </c>
      <c r="E4" s="38">
        <v>0.78</v>
      </c>
      <c r="F4" s="68">
        <v>0.030000000000000027</v>
      </c>
      <c r="G4" s="38">
        <v>0.72</v>
      </c>
      <c r="H4" s="68">
        <v>0.10999999999999999</v>
      </c>
      <c r="I4" s="38">
        <v>3.76</v>
      </c>
      <c r="J4" s="68">
        <v>0.06999999999999984</v>
      </c>
      <c r="K4" s="38">
        <v>1.66</v>
      </c>
      <c r="L4" s="68">
        <v>-0.010000000000000009</v>
      </c>
      <c r="M4" s="38">
        <v>0.95</v>
      </c>
      <c r="N4" s="68">
        <v>-0.040000000000000036</v>
      </c>
    </row>
    <row r="5" spans="1:14" ht="15">
      <c r="A5" s="195">
        <v>2</v>
      </c>
      <c r="B5" s="196" t="s">
        <v>6</v>
      </c>
      <c r="C5" s="38">
        <v>3.06</v>
      </c>
      <c r="D5" s="68">
        <v>1.6400000000000001</v>
      </c>
      <c r="E5" s="38">
        <v>0.89</v>
      </c>
      <c r="F5" s="68">
        <v>0.5700000000000001</v>
      </c>
      <c r="G5" s="38">
        <v>0.58</v>
      </c>
      <c r="H5" s="68">
        <v>0</v>
      </c>
      <c r="I5" s="38">
        <v>6.01</v>
      </c>
      <c r="J5" s="68">
        <v>0</v>
      </c>
      <c r="K5" s="38">
        <v>1.96</v>
      </c>
      <c r="L5" s="68">
        <v>0.050000000000000044</v>
      </c>
      <c r="M5" s="38">
        <v>1.27</v>
      </c>
      <c r="N5" s="68">
        <v>-1.13</v>
      </c>
    </row>
    <row r="6" spans="1:14" ht="15">
      <c r="A6" s="195">
        <v>3</v>
      </c>
      <c r="B6" s="196" t="s">
        <v>7</v>
      </c>
      <c r="C6" s="38">
        <v>1.85</v>
      </c>
      <c r="D6" s="68">
        <v>0.15000000000000013</v>
      </c>
      <c r="E6" s="38">
        <v>0.16</v>
      </c>
      <c r="F6" s="68">
        <v>0.03</v>
      </c>
      <c r="G6" s="38">
        <v>0.81</v>
      </c>
      <c r="H6" s="68">
        <v>0.10000000000000009</v>
      </c>
      <c r="I6" s="38">
        <v>2.56</v>
      </c>
      <c r="J6" s="68">
        <v>0.010000000000000231</v>
      </c>
      <c r="K6" s="38">
        <v>0.62</v>
      </c>
      <c r="L6" s="68">
        <v>0.06999999999999995</v>
      </c>
      <c r="M6" s="38">
        <v>0.35</v>
      </c>
      <c r="N6" s="68">
        <v>-0.18000000000000005</v>
      </c>
    </row>
    <row r="7" spans="1:14" ht="15">
      <c r="A7" s="195">
        <v>4</v>
      </c>
      <c r="B7" s="196" t="s">
        <v>8</v>
      </c>
      <c r="C7" s="38">
        <v>0.81</v>
      </c>
      <c r="D7" s="68">
        <v>0.10000000000000009</v>
      </c>
      <c r="E7" s="38">
        <v>0.05</v>
      </c>
      <c r="F7" s="68">
        <v>0.020000000000000004</v>
      </c>
      <c r="G7" s="38">
        <v>0.4</v>
      </c>
      <c r="H7" s="68">
        <v>0.050000000000000044</v>
      </c>
      <c r="I7" s="38">
        <v>2.08</v>
      </c>
      <c r="J7" s="68">
        <v>-0.06999999999999984</v>
      </c>
      <c r="K7" s="38">
        <v>0.71</v>
      </c>
      <c r="L7" s="68">
        <v>0.07999999999999996</v>
      </c>
      <c r="M7" s="38">
        <v>0.38</v>
      </c>
      <c r="N7" s="68">
        <v>0.16</v>
      </c>
    </row>
    <row r="8" spans="1:14" ht="15">
      <c r="A8" s="195">
        <v>5</v>
      </c>
      <c r="B8" s="196" t="s">
        <v>9</v>
      </c>
      <c r="C8" s="38">
        <v>2.62</v>
      </c>
      <c r="D8" s="68">
        <v>-0.08999999999999986</v>
      </c>
      <c r="E8" s="38">
        <v>0.34</v>
      </c>
      <c r="F8" s="68">
        <v>-0.23999999999999994</v>
      </c>
      <c r="G8" s="38">
        <v>0.32</v>
      </c>
      <c r="H8" s="68">
        <v>-0.37999999999999995</v>
      </c>
      <c r="I8" s="38">
        <v>7.03</v>
      </c>
      <c r="J8" s="68">
        <v>0.15000000000000036</v>
      </c>
      <c r="K8" s="38">
        <v>2.08</v>
      </c>
      <c r="L8" s="68">
        <v>-0.18999999999999995</v>
      </c>
      <c r="M8" s="38">
        <v>1.34</v>
      </c>
      <c r="N8" s="68">
        <v>0.15000000000000013</v>
      </c>
    </row>
    <row r="9" spans="1:14" ht="15">
      <c r="A9" s="195">
        <v>6</v>
      </c>
      <c r="B9" s="196" t="s">
        <v>10</v>
      </c>
      <c r="C9" s="38">
        <v>1.05</v>
      </c>
      <c r="D9" s="68">
        <v>0.21000000000000008</v>
      </c>
      <c r="E9" s="38">
        <v>0.31</v>
      </c>
      <c r="F9" s="68">
        <v>0.21</v>
      </c>
      <c r="G9" s="38">
        <v>0.49</v>
      </c>
      <c r="H9" s="68">
        <v>0.13</v>
      </c>
      <c r="I9" s="38">
        <v>7.84</v>
      </c>
      <c r="J9" s="68">
        <v>0.20000000000000018</v>
      </c>
      <c r="K9" s="38">
        <v>1.83</v>
      </c>
      <c r="L9" s="68">
        <v>-0.25</v>
      </c>
      <c r="M9" s="38">
        <v>1.36</v>
      </c>
      <c r="N9" s="68">
        <v>-1.1899999999999997</v>
      </c>
    </row>
    <row r="10" spans="1:14" ht="15">
      <c r="A10" s="195">
        <v>7</v>
      </c>
      <c r="B10" s="196" t="s">
        <v>11</v>
      </c>
      <c r="C10" s="38">
        <v>2.97</v>
      </c>
      <c r="D10" s="68">
        <v>0.38000000000000034</v>
      </c>
      <c r="E10" s="38">
        <v>0.31</v>
      </c>
      <c r="F10" s="68">
        <v>-0.49000000000000005</v>
      </c>
      <c r="G10" s="38">
        <v>0.57</v>
      </c>
      <c r="H10" s="68">
        <v>0.06999999999999995</v>
      </c>
      <c r="I10" s="38">
        <v>3.65</v>
      </c>
      <c r="J10" s="68">
        <v>0.46999999999999975</v>
      </c>
      <c r="K10" s="38">
        <v>1.06</v>
      </c>
      <c r="L10" s="68">
        <v>-0.040000000000000036</v>
      </c>
      <c r="M10" s="38">
        <v>0.75</v>
      </c>
      <c r="N10" s="68">
        <v>0.050000000000000044</v>
      </c>
    </row>
    <row r="11" spans="1:14" ht="15">
      <c r="A11" s="195">
        <v>8</v>
      </c>
      <c r="B11" s="196" t="s">
        <v>12</v>
      </c>
      <c r="C11" s="38">
        <v>2.87</v>
      </c>
      <c r="D11" s="68">
        <v>0.9000000000000001</v>
      </c>
      <c r="E11" s="38">
        <v>0.46</v>
      </c>
      <c r="F11" s="68">
        <v>0.46</v>
      </c>
      <c r="G11" s="38">
        <v>0.88</v>
      </c>
      <c r="H11" s="68">
        <v>0.45</v>
      </c>
      <c r="I11" s="38">
        <v>4.11</v>
      </c>
      <c r="J11" s="68">
        <v>0.1900000000000004</v>
      </c>
      <c r="K11" s="38">
        <v>1.44</v>
      </c>
      <c r="L11" s="68">
        <v>-0.08000000000000007</v>
      </c>
      <c r="M11" s="38">
        <v>0.74</v>
      </c>
      <c r="N11" s="68">
        <v>0.07999999999999996</v>
      </c>
    </row>
    <row r="12" spans="1:14" ht="15">
      <c r="A12" s="195">
        <v>9</v>
      </c>
      <c r="B12" s="196" t="s">
        <v>13</v>
      </c>
      <c r="C12" s="38">
        <v>0.99</v>
      </c>
      <c r="D12" s="68">
        <v>-0.51</v>
      </c>
      <c r="E12" s="38">
        <v>0.14</v>
      </c>
      <c r="F12" s="68">
        <v>-0.09</v>
      </c>
      <c r="G12" s="38">
        <v>0.26</v>
      </c>
      <c r="H12" s="68">
        <v>-0.14</v>
      </c>
      <c r="I12" s="38">
        <v>9.55</v>
      </c>
      <c r="J12" s="68">
        <v>0.040000000000000924</v>
      </c>
      <c r="K12" s="38">
        <v>3.4</v>
      </c>
      <c r="L12" s="68">
        <v>0.29000000000000004</v>
      </c>
      <c r="M12" s="38">
        <v>2.27</v>
      </c>
      <c r="N12" s="68">
        <v>0.32000000000000006</v>
      </c>
    </row>
    <row r="13" spans="1:14" ht="15">
      <c r="A13" s="195">
        <v>10</v>
      </c>
      <c r="B13" s="196" t="s">
        <v>14</v>
      </c>
      <c r="C13" s="38">
        <v>1.3</v>
      </c>
      <c r="D13" s="68">
        <v>0.81</v>
      </c>
      <c r="E13" s="38">
        <v>0</v>
      </c>
      <c r="F13" s="68">
        <v>0</v>
      </c>
      <c r="G13" s="38">
        <v>0.1</v>
      </c>
      <c r="H13" s="68">
        <v>0.1</v>
      </c>
      <c r="I13" s="38">
        <v>7.43</v>
      </c>
      <c r="J13" s="68">
        <v>0.019999999999999574</v>
      </c>
      <c r="K13" s="38">
        <v>3.27</v>
      </c>
      <c r="L13" s="68">
        <v>0.1200000000000001</v>
      </c>
      <c r="M13" s="38">
        <v>0.61</v>
      </c>
      <c r="N13" s="68">
        <v>-0.30000000000000004</v>
      </c>
    </row>
    <row r="14" spans="1:14" ht="15">
      <c r="A14" s="195">
        <v>11</v>
      </c>
      <c r="B14" s="196" t="s">
        <v>15</v>
      </c>
      <c r="C14" s="38">
        <v>5.56</v>
      </c>
      <c r="D14" s="68">
        <v>0.8499999999999996</v>
      </c>
      <c r="E14" s="38">
        <v>0.18</v>
      </c>
      <c r="F14" s="68">
        <v>-0.05000000000000002</v>
      </c>
      <c r="G14" s="38">
        <v>2.44</v>
      </c>
      <c r="H14" s="68">
        <v>0.19999999999999973</v>
      </c>
      <c r="I14" s="38">
        <v>10.72</v>
      </c>
      <c r="J14" s="68">
        <v>1.620000000000001</v>
      </c>
      <c r="K14" s="38">
        <v>3.89</v>
      </c>
      <c r="L14" s="68">
        <v>0.3700000000000001</v>
      </c>
      <c r="M14" s="38">
        <v>2.13</v>
      </c>
      <c r="N14" s="68">
        <v>0.5499999999999998</v>
      </c>
    </row>
    <row r="15" spans="1:14" ht="15">
      <c r="A15" s="195">
        <v>12</v>
      </c>
      <c r="B15" s="196" t="s">
        <v>16</v>
      </c>
      <c r="C15" s="38">
        <v>0.28</v>
      </c>
      <c r="D15" s="68">
        <v>0.28</v>
      </c>
      <c r="E15" s="38">
        <v>0</v>
      </c>
      <c r="F15" s="68">
        <v>0</v>
      </c>
      <c r="G15" s="38">
        <v>0</v>
      </c>
      <c r="H15" s="68">
        <v>0</v>
      </c>
      <c r="I15" s="38">
        <v>3.64</v>
      </c>
      <c r="J15" s="68">
        <v>0.020000000000000018</v>
      </c>
      <c r="K15" s="38">
        <v>1.25</v>
      </c>
      <c r="L15" s="68">
        <v>0</v>
      </c>
      <c r="M15" s="38">
        <v>0.9</v>
      </c>
      <c r="N15" s="68">
        <v>0.28</v>
      </c>
    </row>
    <row r="16" spans="1:14" ht="15">
      <c r="A16" s="195">
        <v>13</v>
      </c>
      <c r="B16" s="196" t="s">
        <v>17</v>
      </c>
      <c r="C16" s="38">
        <v>9.01</v>
      </c>
      <c r="D16" s="68">
        <v>1</v>
      </c>
      <c r="E16" s="38">
        <v>2.76</v>
      </c>
      <c r="F16" s="68">
        <v>0.10999999999999988</v>
      </c>
      <c r="G16" s="38">
        <v>2.12</v>
      </c>
      <c r="H16" s="68">
        <v>-0.020000000000000018</v>
      </c>
      <c r="I16" s="38">
        <v>16.48</v>
      </c>
      <c r="J16" s="68">
        <v>0.28000000000000114</v>
      </c>
      <c r="K16" s="38">
        <v>7.71</v>
      </c>
      <c r="L16" s="68">
        <v>0.5999999999999996</v>
      </c>
      <c r="M16" s="38">
        <v>3.29</v>
      </c>
      <c r="N16" s="68">
        <v>-0.5499999999999998</v>
      </c>
    </row>
    <row r="17" spans="1:14" ht="15">
      <c r="A17" s="195">
        <v>14</v>
      </c>
      <c r="B17" s="196" t="s">
        <v>18</v>
      </c>
      <c r="C17" s="38">
        <v>8.18</v>
      </c>
      <c r="D17" s="68">
        <v>2.9699999999999998</v>
      </c>
      <c r="E17" s="38">
        <v>0.73</v>
      </c>
      <c r="F17" s="68">
        <v>0.06999999999999995</v>
      </c>
      <c r="G17" s="38">
        <v>2.37</v>
      </c>
      <c r="H17" s="68">
        <v>0.20000000000000018</v>
      </c>
      <c r="I17" s="38">
        <v>11.5</v>
      </c>
      <c r="J17" s="68">
        <v>0</v>
      </c>
      <c r="K17" s="38">
        <v>2.81</v>
      </c>
      <c r="L17" s="68">
        <v>0.56</v>
      </c>
      <c r="M17" s="38">
        <v>4.77</v>
      </c>
      <c r="N17" s="68">
        <v>-0.1800000000000006</v>
      </c>
    </row>
    <row r="18" spans="1:14" ht="15">
      <c r="A18" s="195">
        <v>15</v>
      </c>
      <c r="B18" s="196" t="s">
        <v>19</v>
      </c>
      <c r="C18" s="38">
        <v>1.65</v>
      </c>
      <c r="D18" s="68">
        <v>-1.27</v>
      </c>
      <c r="E18" s="38">
        <v>0.51</v>
      </c>
      <c r="F18" s="68">
        <v>0.51</v>
      </c>
      <c r="G18" s="38">
        <v>0.33</v>
      </c>
      <c r="H18" s="68">
        <v>-0.16999999999999998</v>
      </c>
      <c r="I18" s="38">
        <v>4.15</v>
      </c>
      <c r="J18" s="68">
        <v>0.4200000000000004</v>
      </c>
      <c r="K18" s="38">
        <v>2.04</v>
      </c>
      <c r="L18" s="68">
        <v>-0.06000000000000005</v>
      </c>
      <c r="M18" s="38">
        <v>0.51</v>
      </c>
      <c r="N18" s="68">
        <v>0.22999999999999998</v>
      </c>
    </row>
    <row r="19" spans="1:14" ht="15">
      <c r="A19" s="195">
        <v>16</v>
      </c>
      <c r="B19" s="196" t="s">
        <v>20</v>
      </c>
      <c r="C19" s="38">
        <v>0.86</v>
      </c>
      <c r="D19" s="68">
        <v>0.14</v>
      </c>
      <c r="E19" s="38">
        <v>0.15</v>
      </c>
      <c r="F19" s="68">
        <v>-0.07</v>
      </c>
      <c r="G19" s="38">
        <v>0.29</v>
      </c>
      <c r="H19" s="68">
        <v>0.02999999999999997</v>
      </c>
      <c r="I19" s="38">
        <v>2.8</v>
      </c>
      <c r="J19" s="68">
        <v>-1.0100000000000002</v>
      </c>
      <c r="K19" s="38">
        <v>0.83</v>
      </c>
      <c r="L19" s="68">
        <v>-0.28000000000000014</v>
      </c>
      <c r="M19" s="38">
        <v>0.74</v>
      </c>
      <c r="N19" s="68">
        <v>-0.3999999999999999</v>
      </c>
    </row>
    <row r="20" spans="1:14" ht="15">
      <c r="A20" s="195">
        <v>17</v>
      </c>
      <c r="B20" s="196" t="s">
        <v>21</v>
      </c>
      <c r="C20" s="38">
        <v>6.75</v>
      </c>
      <c r="D20" s="68">
        <v>0.1299999999999999</v>
      </c>
      <c r="E20" s="38">
        <v>1.51</v>
      </c>
      <c r="F20" s="68">
        <v>0.3800000000000001</v>
      </c>
      <c r="G20" s="38">
        <v>1.13</v>
      </c>
      <c r="H20" s="68">
        <v>0.22999999999999987</v>
      </c>
      <c r="I20" s="38">
        <v>5.14</v>
      </c>
      <c r="J20" s="68">
        <v>-0.15000000000000036</v>
      </c>
      <c r="K20" s="38">
        <v>1.56</v>
      </c>
      <c r="L20" s="68">
        <v>0.1200000000000001</v>
      </c>
      <c r="M20" s="38">
        <v>0.79</v>
      </c>
      <c r="N20" s="68">
        <v>-0.4099999999999999</v>
      </c>
    </row>
    <row r="21" spans="1:14" ht="15">
      <c r="A21" s="195">
        <v>18</v>
      </c>
      <c r="B21" s="196" t="s">
        <v>22</v>
      </c>
      <c r="C21" s="38">
        <v>6.35</v>
      </c>
      <c r="D21" s="68">
        <v>-0.13000000000000078</v>
      </c>
      <c r="E21" s="38">
        <v>0.23</v>
      </c>
      <c r="F21" s="68">
        <v>-0.07999999999999999</v>
      </c>
      <c r="G21" s="38">
        <v>3.02</v>
      </c>
      <c r="H21" s="68">
        <v>1.31</v>
      </c>
      <c r="I21" s="38">
        <v>3.65</v>
      </c>
      <c r="J21" s="68">
        <v>0.10000000000000009</v>
      </c>
      <c r="K21" s="38">
        <v>1.41</v>
      </c>
      <c r="L21" s="68">
        <v>-0.010000000000000009</v>
      </c>
      <c r="M21" s="38">
        <v>0.55</v>
      </c>
      <c r="N21" s="68">
        <v>0.020000000000000018</v>
      </c>
    </row>
    <row r="22" spans="1:14" ht="15">
      <c r="A22" s="195">
        <v>19</v>
      </c>
      <c r="B22" s="196" t="s">
        <v>23</v>
      </c>
      <c r="C22" s="38">
        <v>7</v>
      </c>
      <c r="D22" s="68">
        <v>1.2599999999999998</v>
      </c>
      <c r="E22" s="38">
        <v>0.38</v>
      </c>
      <c r="F22" s="68">
        <v>0.16</v>
      </c>
      <c r="G22" s="38">
        <v>2.8</v>
      </c>
      <c r="H22" s="68">
        <v>0.11999999999999966</v>
      </c>
      <c r="I22" s="38">
        <v>11.02</v>
      </c>
      <c r="J22" s="68">
        <v>1.08</v>
      </c>
      <c r="K22" s="38">
        <v>5.84</v>
      </c>
      <c r="L22" s="68">
        <v>0.33999999999999986</v>
      </c>
      <c r="M22" s="38">
        <v>1.82</v>
      </c>
      <c r="N22" s="68">
        <v>0.22999999999999998</v>
      </c>
    </row>
    <row r="23" spans="1:14" ht="15">
      <c r="A23" s="195">
        <v>20</v>
      </c>
      <c r="B23" s="196" t="s">
        <v>24</v>
      </c>
      <c r="C23" s="38">
        <v>0.52</v>
      </c>
      <c r="D23" s="68">
        <v>0.010000000000000009</v>
      </c>
      <c r="E23" s="38">
        <v>0.17</v>
      </c>
      <c r="F23" s="68">
        <v>-0.03999999999999998</v>
      </c>
      <c r="G23" s="38">
        <v>0.09</v>
      </c>
      <c r="H23" s="68">
        <v>-0.010000000000000009</v>
      </c>
      <c r="I23" s="38">
        <v>5.35</v>
      </c>
      <c r="J23" s="68">
        <v>0.09999999999999964</v>
      </c>
      <c r="K23" s="38">
        <v>1.3</v>
      </c>
      <c r="L23" s="68">
        <v>0.14000000000000012</v>
      </c>
      <c r="M23" s="38">
        <v>1.47</v>
      </c>
      <c r="N23" s="68">
        <v>-0.16999999999999993</v>
      </c>
    </row>
    <row r="24" spans="1:14" ht="15">
      <c r="A24" s="195">
        <v>21</v>
      </c>
      <c r="B24" s="196" t="s">
        <v>25</v>
      </c>
      <c r="C24" s="38">
        <v>3.57</v>
      </c>
      <c r="D24" s="68">
        <v>0.5099999999999998</v>
      </c>
      <c r="E24" s="38">
        <v>0.71</v>
      </c>
      <c r="F24" s="68">
        <v>-0.12</v>
      </c>
      <c r="G24" s="38">
        <v>0.57</v>
      </c>
      <c r="H24" s="68">
        <v>-0.22000000000000008</v>
      </c>
      <c r="I24" s="38">
        <v>3.94</v>
      </c>
      <c r="J24" s="68">
        <v>-0.10999999999999988</v>
      </c>
      <c r="K24" s="38">
        <v>1.13</v>
      </c>
      <c r="L24" s="68">
        <v>-0.09000000000000008</v>
      </c>
      <c r="M24" s="38">
        <v>0.76</v>
      </c>
      <c r="N24" s="68">
        <v>0.10999999999999999</v>
      </c>
    </row>
    <row r="25" spans="1:14" ht="15">
      <c r="A25" s="195">
        <v>22</v>
      </c>
      <c r="B25" s="196" t="s">
        <v>26</v>
      </c>
      <c r="C25" s="38">
        <v>0.3</v>
      </c>
      <c r="D25" s="68">
        <v>0.27</v>
      </c>
      <c r="E25" s="38">
        <v>0.09</v>
      </c>
      <c r="F25" s="68">
        <v>0.09</v>
      </c>
      <c r="G25" s="38">
        <v>0.14</v>
      </c>
      <c r="H25" s="68">
        <v>0.11000000000000001</v>
      </c>
      <c r="I25" s="38">
        <v>3.53</v>
      </c>
      <c r="J25" s="68">
        <v>0.6499999999999999</v>
      </c>
      <c r="K25" s="38">
        <v>1.28</v>
      </c>
      <c r="L25" s="68">
        <v>0.18999999999999995</v>
      </c>
      <c r="M25" s="38">
        <v>1.22</v>
      </c>
      <c r="N25" s="68">
        <v>0.47</v>
      </c>
    </row>
    <row r="26" spans="1:14" ht="15">
      <c r="A26" s="195">
        <v>23</v>
      </c>
      <c r="B26" s="196" t="s">
        <v>27</v>
      </c>
      <c r="C26" s="38">
        <v>2.76</v>
      </c>
      <c r="D26" s="68">
        <v>2.71</v>
      </c>
      <c r="E26" s="38">
        <v>0.09</v>
      </c>
      <c r="F26" s="68">
        <v>0.09</v>
      </c>
      <c r="G26" s="38">
        <v>0.41</v>
      </c>
      <c r="H26" s="68">
        <v>0.41</v>
      </c>
      <c r="I26" s="38">
        <v>2.99</v>
      </c>
      <c r="J26" s="68">
        <v>-0.5799999999999996</v>
      </c>
      <c r="K26" s="38">
        <v>0.51</v>
      </c>
      <c r="L26" s="68">
        <v>0.44</v>
      </c>
      <c r="M26" s="38">
        <v>0.52</v>
      </c>
      <c r="N26" s="68">
        <v>0.19</v>
      </c>
    </row>
    <row r="27" spans="1:14" ht="15">
      <c r="A27" s="195">
        <v>24</v>
      </c>
      <c r="B27" s="196" t="s">
        <v>28</v>
      </c>
      <c r="C27" s="38">
        <v>6.72</v>
      </c>
      <c r="D27" s="68">
        <v>-5.78</v>
      </c>
      <c r="E27" s="38">
        <v>0.38</v>
      </c>
      <c r="F27" s="68">
        <v>-0.33999999999999997</v>
      </c>
      <c r="G27" s="38">
        <v>2.2</v>
      </c>
      <c r="H27" s="68">
        <v>-0.16999999999999993</v>
      </c>
      <c r="I27" s="38">
        <v>4.25</v>
      </c>
      <c r="J27" s="68">
        <v>0</v>
      </c>
      <c r="K27" s="38">
        <v>1.81</v>
      </c>
      <c r="L27" s="68">
        <v>0</v>
      </c>
      <c r="M27" s="38">
        <v>0.97</v>
      </c>
      <c r="N27" s="68">
        <v>-0.010000000000000009</v>
      </c>
    </row>
    <row r="28" spans="1:14" ht="15">
      <c r="A28" s="195">
        <v>25</v>
      </c>
      <c r="B28" s="196" t="s">
        <v>29</v>
      </c>
      <c r="C28" s="38">
        <v>9.35</v>
      </c>
      <c r="D28" s="68">
        <v>1.3499999999999996</v>
      </c>
      <c r="E28" s="38">
        <v>1.33</v>
      </c>
      <c r="F28" s="68">
        <v>-1.04</v>
      </c>
      <c r="G28" s="38">
        <v>1.36</v>
      </c>
      <c r="H28" s="68">
        <v>0.8600000000000001</v>
      </c>
      <c r="I28" s="38">
        <v>6.18</v>
      </c>
      <c r="J28" s="68">
        <v>0.27999999999999936</v>
      </c>
      <c r="K28" s="38">
        <v>2.23</v>
      </c>
      <c r="L28" s="68">
        <v>-0.14000000000000012</v>
      </c>
      <c r="M28" s="38">
        <v>0.55</v>
      </c>
      <c r="N28" s="68">
        <v>-0.17999999999999994</v>
      </c>
    </row>
    <row r="29" spans="1:14" ht="15">
      <c r="A29" s="195">
        <v>26</v>
      </c>
      <c r="B29" s="196" t="s">
        <v>30</v>
      </c>
      <c r="C29" s="38">
        <v>6.13</v>
      </c>
      <c r="D29" s="68">
        <v>-0.79</v>
      </c>
      <c r="E29" s="38">
        <v>1.23</v>
      </c>
      <c r="F29" s="68">
        <v>0.16999999999999993</v>
      </c>
      <c r="G29" s="38">
        <v>3.28</v>
      </c>
      <c r="H29" s="68">
        <v>0.07999999999999963</v>
      </c>
      <c r="I29" s="38">
        <v>3.99</v>
      </c>
      <c r="J29" s="68">
        <v>0</v>
      </c>
      <c r="K29" s="38">
        <v>2.35</v>
      </c>
      <c r="L29" s="68">
        <v>0.03000000000000025</v>
      </c>
      <c r="M29" s="38">
        <v>0.54</v>
      </c>
      <c r="N29" s="68">
        <v>-0.08999999999999997</v>
      </c>
    </row>
    <row r="30" spans="1:14" ht="15">
      <c r="A30" s="195">
        <v>27</v>
      </c>
      <c r="B30" s="196" t="s">
        <v>31</v>
      </c>
      <c r="C30" s="38">
        <v>8.73</v>
      </c>
      <c r="D30" s="68">
        <v>0.2400000000000002</v>
      </c>
      <c r="E30" s="38">
        <v>2.95</v>
      </c>
      <c r="F30" s="68">
        <v>0.13000000000000034</v>
      </c>
      <c r="G30" s="38">
        <v>3.47</v>
      </c>
      <c r="H30" s="68">
        <v>0.010000000000000231</v>
      </c>
      <c r="I30" s="38">
        <v>4.84</v>
      </c>
      <c r="J30" s="68">
        <v>0.08000000000000007</v>
      </c>
      <c r="K30" s="38">
        <v>2.23</v>
      </c>
      <c r="L30" s="68">
        <v>-0.010000000000000231</v>
      </c>
      <c r="M30" s="38">
        <v>1.3</v>
      </c>
      <c r="N30" s="68">
        <v>0.31000000000000005</v>
      </c>
    </row>
    <row r="31" spans="1:14" ht="15">
      <c r="A31" s="195">
        <v>28</v>
      </c>
      <c r="B31" s="196" t="s">
        <v>32</v>
      </c>
      <c r="C31" s="38">
        <v>7.87</v>
      </c>
      <c r="D31" s="68">
        <v>1.8899999999999997</v>
      </c>
      <c r="E31" s="38">
        <v>0.17</v>
      </c>
      <c r="F31" s="68">
        <v>0.04000000000000001</v>
      </c>
      <c r="G31" s="38">
        <v>0.44</v>
      </c>
      <c r="H31" s="68">
        <v>-0.06</v>
      </c>
      <c r="I31" s="38">
        <v>30.69</v>
      </c>
      <c r="J31" s="68">
        <v>-0.9499999999999993</v>
      </c>
      <c r="K31" s="38">
        <v>5.04</v>
      </c>
      <c r="L31" s="68">
        <v>-0.9100000000000001</v>
      </c>
      <c r="M31" s="38">
        <v>5.99</v>
      </c>
      <c r="N31" s="68">
        <v>-0.08999999999999986</v>
      </c>
    </row>
    <row r="32" spans="1:14" ht="15">
      <c r="A32" s="195">
        <v>29</v>
      </c>
      <c r="B32" s="196" t="s">
        <v>33</v>
      </c>
      <c r="C32" s="38">
        <v>20.07</v>
      </c>
      <c r="D32" s="68">
        <v>0.5100000000000016</v>
      </c>
      <c r="E32" s="38">
        <v>6.54</v>
      </c>
      <c r="F32" s="68">
        <v>-0.20000000000000018</v>
      </c>
      <c r="G32" s="38">
        <v>8.07</v>
      </c>
      <c r="H32" s="68">
        <v>-0.4299999999999997</v>
      </c>
      <c r="I32" s="38">
        <v>4.41</v>
      </c>
      <c r="J32" s="68">
        <v>-0.07000000000000028</v>
      </c>
      <c r="K32" s="38">
        <v>2.3</v>
      </c>
      <c r="L32" s="68">
        <v>0.16999999999999993</v>
      </c>
      <c r="M32" s="38">
        <v>1.52</v>
      </c>
      <c r="N32" s="68">
        <v>0.15999999999999992</v>
      </c>
    </row>
    <row r="33" spans="1:14" ht="15">
      <c r="A33" s="195">
        <v>30</v>
      </c>
      <c r="B33" s="196" t="s">
        <v>34</v>
      </c>
      <c r="C33" s="38">
        <v>76.22</v>
      </c>
      <c r="D33" s="68">
        <v>43.92</v>
      </c>
      <c r="E33" s="38">
        <v>0</v>
      </c>
      <c r="F33" s="68">
        <v>0</v>
      </c>
      <c r="G33" s="38">
        <v>0</v>
      </c>
      <c r="H33" s="68">
        <v>0</v>
      </c>
      <c r="I33" s="38">
        <v>65.2</v>
      </c>
      <c r="J33" s="68">
        <v>11.950000000000003</v>
      </c>
      <c r="K33" s="38">
        <v>0.8</v>
      </c>
      <c r="L33" s="68">
        <v>-0.8999999999999999</v>
      </c>
      <c r="M33" s="38">
        <v>16.67</v>
      </c>
      <c r="N33" s="68">
        <v>-5.039999999999999</v>
      </c>
    </row>
    <row r="34" spans="1:14" ht="15">
      <c r="A34" s="195">
        <v>31</v>
      </c>
      <c r="B34" s="196" t="s">
        <v>35</v>
      </c>
      <c r="C34" s="38">
        <v>2.33</v>
      </c>
      <c r="D34" s="68">
        <v>0.3400000000000001</v>
      </c>
      <c r="E34" s="38">
        <v>0.5</v>
      </c>
      <c r="F34" s="68">
        <v>-0.010000000000000009</v>
      </c>
      <c r="G34" s="38">
        <v>0.44</v>
      </c>
      <c r="H34" s="68">
        <v>0.03999999999999998</v>
      </c>
      <c r="I34" s="38">
        <v>3.97</v>
      </c>
      <c r="J34" s="68">
        <v>0.08000000000000007</v>
      </c>
      <c r="K34" s="38">
        <v>2.17</v>
      </c>
      <c r="L34" s="68">
        <v>0.22999999999999998</v>
      </c>
      <c r="M34" s="38">
        <v>0.45</v>
      </c>
      <c r="N34" s="68">
        <v>0.14</v>
      </c>
    </row>
    <row r="35" spans="1:14" ht="15">
      <c r="A35" s="195">
        <v>32</v>
      </c>
      <c r="B35" s="196" t="s">
        <v>36</v>
      </c>
      <c r="C35" s="38">
        <v>2.59</v>
      </c>
      <c r="D35" s="68">
        <v>-4.140000000000001</v>
      </c>
      <c r="E35" s="38">
        <v>0.09</v>
      </c>
      <c r="F35" s="68">
        <v>0.049999999999999996</v>
      </c>
      <c r="G35" s="38">
        <v>0.06</v>
      </c>
      <c r="H35" s="68">
        <v>0.019999999999999997</v>
      </c>
      <c r="I35" s="38">
        <v>0.77</v>
      </c>
      <c r="J35" s="68">
        <v>-0.05999999999999994</v>
      </c>
      <c r="K35" s="38">
        <v>0.19</v>
      </c>
      <c r="L35" s="68">
        <v>0.08</v>
      </c>
      <c r="M35" s="38">
        <v>0.1</v>
      </c>
      <c r="N35" s="68">
        <v>-0.09</v>
      </c>
    </row>
    <row r="36" spans="1:14" ht="15">
      <c r="A36" s="197">
        <v>33</v>
      </c>
      <c r="B36" s="198" t="s">
        <v>37</v>
      </c>
      <c r="C36" s="38">
        <v>0</v>
      </c>
      <c r="D36" s="68">
        <v>0</v>
      </c>
      <c r="E36" s="38">
        <v>0</v>
      </c>
      <c r="F36" s="68">
        <v>0</v>
      </c>
      <c r="G36" s="38">
        <v>0</v>
      </c>
      <c r="H36" s="68">
        <v>0</v>
      </c>
      <c r="I36" s="38">
        <v>2.62</v>
      </c>
      <c r="J36" s="68">
        <v>1.61</v>
      </c>
      <c r="K36" s="38">
        <v>0.96</v>
      </c>
      <c r="L36" s="68">
        <v>0.6</v>
      </c>
      <c r="M36" s="38">
        <v>0.72</v>
      </c>
      <c r="N36" s="68">
        <v>0.29</v>
      </c>
    </row>
    <row r="37" spans="1:14" ht="15">
      <c r="A37" s="249" t="s">
        <v>114</v>
      </c>
      <c r="B37" s="249"/>
      <c r="C37" s="38">
        <v>213.12</v>
      </c>
      <c r="D37" s="68">
        <v>49.94</v>
      </c>
      <c r="E37" s="38">
        <v>24.14</v>
      </c>
      <c r="F37" s="68">
        <v>0.34999999999999787</v>
      </c>
      <c r="G37" s="38">
        <v>40.16</v>
      </c>
      <c r="H37" s="68">
        <v>3.029999999999994</v>
      </c>
      <c r="I37" s="38">
        <v>265.8500000000001</v>
      </c>
      <c r="J37" s="68">
        <v>16.420000000000073</v>
      </c>
      <c r="K37" s="38">
        <v>69.66999999999999</v>
      </c>
      <c r="L37" s="68">
        <v>1.509999999999991</v>
      </c>
      <c r="M37" s="38">
        <v>58.300000000000004</v>
      </c>
      <c r="N37" s="68">
        <v>-6.310000000000009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6">
    <mergeCell ref="A1:N1"/>
    <mergeCell ref="A2:A3"/>
    <mergeCell ref="B2:B3"/>
    <mergeCell ref="C2:H2"/>
    <mergeCell ref="I2:N2"/>
    <mergeCell ref="A37:B37"/>
  </mergeCells>
  <conditionalFormatting sqref="D4:D37">
    <cfRule type="cellIs" priority="6" dxfId="0" operator="lessThan">
      <formula>0</formula>
    </cfRule>
  </conditionalFormatting>
  <conditionalFormatting sqref="F4:F37">
    <cfRule type="cellIs" priority="5" dxfId="0" operator="lessThan">
      <formula>0</formula>
    </cfRule>
  </conditionalFormatting>
  <conditionalFormatting sqref="H4:H37">
    <cfRule type="cellIs" priority="4" dxfId="0" operator="lessThan">
      <formula>0</formula>
    </cfRule>
  </conditionalFormatting>
  <conditionalFormatting sqref="J4:J37">
    <cfRule type="cellIs" priority="3" dxfId="0" operator="lessThan">
      <formula>0</formula>
    </cfRule>
  </conditionalFormatting>
  <conditionalFormatting sqref="L4:L37">
    <cfRule type="cellIs" priority="2" dxfId="0" operator="lessThan">
      <formula>0</formula>
    </cfRule>
  </conditionalFormatting>
  <conditionalFormatting sqref="N4:N37">
    <cfRule type="cellIs" priority="1" dxfId="0" operator="lessThan">
      <formula>0</formula>
    </cfRule>
  </conditionalFormatting>
  <printOptions/>
  <pageMargins left="0.22" right="0.16" top="0.22" bottom="0.16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5.7109375" style="61" customWidth="1"/>
    <col min="2" max="2" width="18.28125" style="59" customWidth="1"/>
    <col min="3" max="8" width="9.140625" style="59" customWidth="1"/>
    <col min="9" max="9" width="12.7109375" style="59" customWidth="1"/>
    <col min="10" max="10" width="28.421875" style="59" customWidth="1"/>
    <col min="11" max="16384" width="9.140625" style="59" customWidth="1"/>
  </cols>
  <sheetData>
    <row r="1" spans="2:10" ht="12.75">
      <c r="B1" s="72" t="s">
        <v>115</v>
      </c>
      <c r="C1" s="72"/>
      <c r="D1" s="72"/>
      <c r="E1" s="72"/>
      <c r="F1" s="72"/>
      <c r="G1" s="72"/>
      <c r="H1" s="72"/>
      <c r="I1" s="250" t="s">
        <v>116</v>
      </c>
      <c r="J1" s="250"/>
    </row>
    <row r="2" spans="1:10" s="60" customFormat="1" ht="12.75">
      <c r="A2" s="77" t="s">
        <v>77</v>
      </c>
      <c r="B2" s="77" t="s">
        <v>43</v>
      </c>
      <c r="C2" s="238" t="s">
        <v>117</v>
      </c>
      <c r="D2" s="238"/>
      <c r="E2" s="238" t="s">
        <v>118</v>
      </c>
      <c r="F2" s="238"/>
      <c r="G2" s="238" t="s">
        <v>119</v>
      </c>
      <c r="H2" s="238"/>
      <c r="I2" s="238" t="s">
        <v>204</v>
      </c>
      <c r="J2" s="238"/>
    </row>
    <row r="3" spans="1:10" ht="12.75">
      <c r="A3" s="78" t="s">
        <v>78</v>
      </c>
      <c r="B3" s="150"/>
      <c r="C3" s="78" t="s">
        <v>71</v>
      </c>
      <c r="D3" s="78" t="s">
        <v>104</v>
      </c>
      <c r="E3" s="78" t="s">
        <v>71</v>
      </c>
      <c r="F3" s="78" t="s">
        <v>104</v>
      </c>
      <c r="G3" s="78" t="s">
        <v>71</v>
      </c>
      <c r="H3" s="78" t="s">
        <v>104</v>
      </c>
      <c r="I3" s="78" t="s">
        <v>71</v>
      </c>
      <c r="J3" s="78" t="s">
        <v>104</v>
      </c>
    </row>
    <row r="4" spans="1:10" ht="12.75">
      <c r="A4" s="89">
        <v>1</v>
      </c>
      <c r="B4" s="62" t="s">
        <v>6</v>
      </c>
      <c r="C4" s="71">
        <v>1.81</v>
      </c>
      <c r="D4" s="61">
        <v>-0.04</v>
      </c>
      <c r="E4" s="39">
        <v>12.4</v>
      </c>
      <c r="F4" s="71">
        <f>1.9</f>
        <v>1.9</v>
      </c>
      <c r="G4" s="71">
        <v>24.5</v>
      </c>
      <c r="H4" s="71">
        <v>-0.24</v>
      </c>
      <c r="I4" s="71">
        <v>13.5</v>
      </c>
      <c r="J4" s="71">
        <v>0.14</v>
      </c>
    </row>
    <row r="5" spans="1:10" ht="12.75">
      <c r="A5" s="89">
        <v>2</v>
      </c>
      <c r="B5" s="62" t="s">
        <v>7</v>
      </c>
      <c r="C5" s="61">
        <v>1.5</v>
      </c>
      <c r="D5" s="73">
        <v>0.1</v>
      </c>
      <c r="E5" s="61">
        <v>6.1</v>
      </c>
      <c r="F5" s="74">
        <v>-3.7</v>
      </c>
      <c r="G5" s="61">
        <v>15.48</v>
      </c>
      <c r="H5" s="74">
        <v>-10.25</v>
      </c>
      <c r="I5" s="61">
        <v>10.32</v>
      </c>
      <c r="J5" s="71">
        <v>-8</v>
      </c>
    </row>
    <row r="6" spans="1:10" ht="12.75">
      <c r="A6" s="89">
        <v>3</v>
      </c>
      <c r="B6" s="62" t="s">
        <v>8</v>
      </c>
      <c r="C6" s="71">
        <v>1.16</v>
      </c>
      <c r="D6" s="73"/>
      <c r="E6" s="39">
        <v>14.1</v>
      </c>
      <c r="F6" s="73">
        <v>3.3</v>
      </c>
      <c r="G6" s="71">
        <v>19.76</v>
      </c>
      <c r="H6" s="71">
        <v>0.02</v>
      </c>
      <c r="I6" s="71">
        <v>17</v>
      </c>
      <c r="J6" s="73"/>
    </row>
    <row r="7" spans="1:10" ht="12.75">
      <c r="A7" s="89">
        <v>4</v>
      </c>
      <c r="B7" s="62" t="s">
        <v>9</v>
      </c>
      <c r="C7" s="71">
        <v>1.87</v>
      </c>
      <c r="D7" s="73">
        <v>0.02</v>
      </c>
      <c r="E7" s="39">
        <v>8.78</v>
      </c>
      <c r="F7" s="73">
        <v>0.3</v>
      </c>
      <c r="G7" s="71">
        <v>19.44</v>
      </c>
      <c r="H7" s="71">
        <v>-0.05</v>
      </c>
      <c r="I7" s="71">
        <v>10.4</v>
      </c>
      <c r="J7" s="73">
        <v>-0.13</v>
      </c>
    </row>
    <row r="8" spans="1:10" ht="12.75">
      <c r="A8" s="89">
        <v>5</v>
      </c>
      <c r="B8" s="62" t="s">
        <v>10</v>
      </c>
      <c r="C8" s="71">
        <v>2.3</v>
      </c>
      <c r="D8" s="73">
        <v>0.03</v>
      </c>
      <c r="E8" s="39">
        <v>10.84</v>
      </c>
      <c r="F8" s="73">
        <v>0.1</v>
      </c>
      <c r="G8" s="71">
        <v>22.16</v>
      </c>
      <c r="H8" s="71">
        <v>-0.12</v>
      </c>
      <c r="I8" s="71">
        <v>9.65</v>
      </c>
      <c r="J8" s="73">
        <v>-0.18</v>
      </c>
    </row>
    <row r="9" spans="1:10" ht="12.75">
      <c r="A9" s="89">
        <v>6</v>
      </c>
      <c r="B9" s="62" t="s">
        <v>11</v>
      </c>
      <c r="C9" s="71">
        <v>1.77</v>
      </c>
      <c r="D9" s="73">
        <v>0.03</v>
      </c>
      <c r="E9" s="39">
        <v>10.1</v>
      </c>
      <c r="F9" s="73">
        <v>1.2</v>
      </c>
      <c r="G9" s="71">
        <v>19.9</v>
      </c>
      <c r="H9" s="71">
        <v>-0.12</v>
      </c>
      <c r="I9" s="71">
        <v>11.26</v>
      </c>
      <c r="J9" s="73">
        <v>-0.27</v>
      </c>
    </row>
    <row r="10" spans="1:10" ht="12.75">
      <c r="A10" s="89">
        <v>7</v>
      </c>
      <c r="B10" s="62" t="s">
        <v>12</v>
      </c>
      <c r="C10" s="71">
        <v>1.39</v>
      </c>
      <c r="D10" s="73"/>
      <c r="E10" s="39">
        <v>10.9</v>
      </c>
      <c r="F10" s="73">
        <v>1</v>
      </c>
      <c r="G10" s="71">
        <v>21.99</v>
      </c>
      <c r="H10" s="71">
        <v>-0.24</v>
      </c>
      <c r="I10" s="71">
        <v>15.77</v>
      </c>
      <c r="J10" s="73">
        <v>-0.19</v>
      </c>
    </row>
    <row r="11" spans="1:10" ht="12.75">
      <c r="A11" s="89">
        <v>8</v>
      </c>
      <c r="B11" s="62" t="s">
        <v>13</v>
      </c>
      <c r="C11" s="71">
        <v>2.59</v>
      </c>
      <c r="D11" s="73">
        <v>0.04</v>
      </c>
      <c r="E11" s="39">
        <v>8</v>
      </c>
      <c r="F11" s="73">
        <v>-1.4</v>
      </c>
      <c r="G11" s="71">
        <v>23.81</v>
      </c>
      <c r="H11" s="71">
        <v>0.27</v>
      </c>
      <c r="I11" s="71">
        <v>9.19</v>
      </c>
      <c r="J11" s="73">
        <v>-0.05</v>
      </c>
    </row>
    <row r="12" spans="1:10" ht="12.75">
      <c r="A12" s="89">
        <v>9</v>
      </c>
      <c r="B12" s="62" t="s">
        <v>97</v>
      </c>
      <c r="C12" s="71">
        <v>2.6</v>
      </c>
      <c r="D12" s="73">
        <v>-0.05</v>
      </c>
      <c r="E12" s="39">
        <v>13.1</v>
      </c>
      <c r="F12" s="73">
        <v>1.6</v>
      </c>
      <c r="G12" s="71">
        <v>25.8</v>
      </c>
      <c r="H12" s="71">
        <v>2.44</v>
      </c>
      <c r="I12" s="71">
        <v>8.9</v>
      </c>
      <c r="J12" s="73">
        <v>0.07</v>
      </c>
    </row>
    <row r="13" spans="1:10" ht="12.75">
      <c r="A13" s="89">
        <v>10</v>
      </c>
      <c r="B13" s="62" t="s">
        <v>14</v>
      </c>
      <c r="C13" s="71">
        <v>1.64</v>
      </c>
      <c r="D13" s="73">
        <v>0.09</v>
      </c>
      <c r="E13" s="39">
        <v>12.8</v>
      </c>
      <c r="F13" s="73">
        <v>0.9</v>
      </c>
      <c r="G13" s="71">
        <v>29.18</v>
      </c>
      <c r="H13" s="73">
        <v>0.16</v>
      </c>
      <c r="I13" s="71">
        <v>17.84</v>
      </c>
      <c r="J13" s="73">
        <v>-0.86</v>
      </c>
    </row>
    <row r="14" spans="1:10" ht="12.75">
      <c r="A14" s="89">
        <v>11</v>
      </c>
      <c r="B14" s="62" t="s">
        <v>15</v>
      </c>
      <c r="C14" s="71">
        <v>2.46</v>
      </c>
      <c r="D14" s="73">
        <v>0.07</v>
      </c>
      <c r="E14" s="39">
        <v>16</v>
      </c>
      <c r="F14" s="73">
        <v>4.1</v>
      </c>
      <c r="G14" s="71">
        <v>22.13</v>
      </c>
      <c r="H14" s="73">
        <v>0.38</v>
      </c>
      <c r="I14" s="71">
        <v>8.99</v>
      </c>
      <c r="J14" s="73">
        <v>-0.11</v>
      </c>
    </row>
    <row r="15" spans="1:10" ht="12.75">
      <c r="A15" s="89">
        <v>12</v>
      </c>
      <c r="B15" s="62" t="s">
        <v>16</v>
      </c>
      <c r="C15" s="71">
        <v>1.08</v>
      </c>
      <c r="D15" s="73">
        <v>0.02</v>
      </c>
      <c r="E15" s="39">
        <v>16.2</v>
      </c>
      <c r="F15" s="73">
        <v>2</v>
      </c>
      <c r="G15" s="71">
        <v>19.53</v>
      </c>
      <c r="H15" s="73">
        <v>0.01</v>
      </c>
      <c r="I15" s="71">
        <v>18.13</v>
      </c>
      <c r="J15" s="73">
        <v>-0.2</v>
      </c>
    </row>
    <row r="16" spans="1:10" ht="12.75">
      <c r="A16" s="89">
        <v>13</v>
      </c>
      <c r="B16" s="62" t="s">
        <v>17</v>
      </c>
      <c r="C16" s="71">
        <v>2.25</v>
      </c>
      <c r="D16" s="73">
        <v>0.01</v>
      </c>
      <c r="E16" s="39">
        <v>15.2</v>
      </c>
      <c r="F16" s="73">
        <v>2.1</v>
      </c>
      <c r="G16" s="71">
        <v>25.07</v>
      </c>
      <c r="H16" s="73">
        <v>0.07</v>
      </c>
      <c r="I16" s="71">
        <v>11.16</v>
      </c>
      <c r="J16" s="73">
        <v>0.02</v>
      </c>
    </row>
    <row r="17" spans="1:10" ht="12.75">
      <c r="A17" s="89">
        <v>14</v>
      </c>
      <c r="B17" s="62" t="s">
        <v>18</v>
      </c>
      <c r="C17" s="71">
        <v>2.68</v>
      </c>
      <c r="D17" s="73">
        <v>0.06</v>
      </c>
      <c r="E17" s="39">
        <v>9.4</v>
      </c>
      <c r="F17" s="73">
        <v>-0.1</v>
      </c>
      <c r="G17" s="71">
        <v>24.31</v>
      </c>
      <c r="H17" s="73">
        <v>0.38</v>
      </c>
      <c r="I17" s="71">
        <v>9.05</v>
      </c>
      <c r="J17" s="73">
        <v>-0.08</v>
      </c>
    </row>
    <row r="18" spans="1:10" ht="12.75">
      <c r="A18" s="89">
        <v>15</v>
      </c>
      <c r="B18" s="62" t="s">
        <v>19</v>
      </c>
      <c r="C18" s="71">
        <v>1.49</v>
      </c>
      <c r="D18" s="73"/>
      <c r="E18" s="39">
        <v>12.9</v>
      </c>
      <c r="F18" s="73">
        <v>1.6</v>
      </c>
      <c r="G18" s="71">
        <v>20.24</v>
      </c>
      <c r="H18" s="73">
        <v>0.01</v>
      </c>
      <c r="I18" s="71">
        <v>13.58</v>
      </c>
      <c r="J18" s="73">
        <v>0.01</v>
      </c>
    </row>
    <row r="19" spans="1:10" ht="12.75">
      <c r="A19" s="89">
        <v>16</v>
      </c>
      <c r="B19" s="62" t="s">
        <v>20</v>
      </c>
      <c r="C19" s="71">
        <v>1.53</v>
      </c>
      <c r="D19" s="73">
        <v>-0.34</v>
      </c>
      <c r="E19" s="39">
        <v>11</v>
      </c>
      <c r="F19" s="73">
        <v>0.7</v>
      </c>
      <c r="G19" s="71">
        <v>22.55</v>
      </c>
      <c r="H19" s="73">
        <v>0.54</v>
      </c>
      <c r="I19" s="71">
        <v>14.78</v>
      </c>
      <c r="J19" s="73">
        <v>3.01</v>
      </c>
    </row>
    <row r="20" spans="1:10" ht="12.75">
      <c r="A20" s="89">
        <v>17</v>
      </c>
      <c r="B20" s="62" t="s">
        <v>21</v>
      </c>
      <c r="C20" s="71">
        <v>1.86</v>
      </c>
      <c r="D20" s="73">
        <v>0.03</v>
      </c>
      <c r="E20" s="39">
        <v>9.9</v>
      </c>
      <c r="F20" s="73">
        <v>0.4</v>
      </c>
      <c r="G20" s="71">
        <v>22.11</v>
      </c>
      <c r="H20" s="73">
        <v>-0.13</v>
      </c>
      <c r="I20" s="71">
        <v>11.9</v>
      </c>
      <c r="J20" s="73">
        <v>-0.29</v>
      </c>
    </row>
    <row r="21" spans="1:10" ht="12.75">
      <c r="A21" s="89">
        <v>18</v>
      </c>
      <c r="B21" s="62" t="s">
        <v>22</v>
      </c>
      <c r="C21" s="71">
        <v>0.96</v>
      </c>
      <c r="D21" s="73">
        <v>0.04</v>
      </c>
      <c r="E21" s="39">
        <v>9.6</v>
      </c>
      <c r="F21" s="73">
        <v>-0.1</v>
      </c>
      <c r="G21" s="71">
        <v>17.02</v>
      </c>
      <c r="H21" s="73">
        <v>0.14</v>
      </c>
      <c r="I21" s="71">
        <v>17.78</v>
      </c>
      <c r="J21" s="73">
        <v>-0.49</v>
      </c>
    </row>
    <row r="22" spans="1:10" ht="12.75">
      <c r="A22" s="89">
        <v>19</v>
      </c>
      <c r="B22" s="62" t="s">
        <v>23</v>
      </c>
      <c r="C22" s="71">
        <v>1.75</v>
      </c>
      <c r="D22" s="73"/>
      <c r="E22" s="39">
        <v>9.1</v>
      </c>
      <c r="F22" s="73">
        <v>1</v>
      </c>
      <c r="G22" s="71">
        <v>19.6</v>
      </c>
      <c r="H22" s="73">
        <v>-0.18</v>
      </c>
      <c r="I22" s="71">
        <v>11.22</v>
      </c>
      <c r="J22" s="73">
        <v>-0.1</v>
      </c>
    </row>
    <row r="23" spans="1:10" ht="12.75">
      <c r="A23" s="89">
        <v>20</v>
      </c>
      <c r="B23" s="62" t="s">
        <v>24</v>
      </c>
      <c r="C23" s="71">
        <v>1.79</v>
      </c>
      <c r="D23" s="73">
        <v>0.05</v>
      </c>
      <c r="E23" s="39">
        <v>8.8</v>
      </c>
      <c r="F23" s="73">
        <v>0.3</v>
      </c>
      <c r="G23" s="71">
        <v>20.66</v>
      </c>
      <c r="H23" s="73">
        <v>-0.09</v>
      </c>
      <c r="I23" s="71">
        <v>11.55</v>
      </c>
      <c r="J23" s="73">
        <v>-0.38</v>
      </c>
    </row>
    <row r="24" spans="1:10" ht="12.75">
      <c r="A24" s="89">
        <v>21</v>
      </c>
      <c r="B24" s="62" t="s">
        <v>25</v>
      </c>
      <c r="C24" s="71">
        <v>1.91</v>
      </c>
      <c r="D24" s="73">
        <v>-0.04</v>
      </c>
      <c r="E24" s="39">
        <v>9.4</v>
      </c>
      <c r="F24" s="73">
        <v>-0.1</v>
      </c>
      <c r="G24" s="71">
        <v>20.62</v>
      </c>
      <c r="H24" s="73">
        <v>0.03</v>
      </c>
      <c r="I24" s="71">
        <v>10.8</v>
      </c>
      <c r="J24" s="73">
        <v>0.25</v>
      </c>
    </row>
    <row r="25" spans="1:10" ht="12.75">
      <c r="A25" s="89">
        <v>22</v>
      </c>
      <c r="B25" s="62" t="s">
        <v>26</v>
      </c>
      <c r="C25" s="71">
        <v>1.51</v>
      </c>
      <c r="D25" s="73">
        <v>0.05</v>
      </c>
      <c r="E25" s="39">
        <v>11</v>
      </c>
      <c r="F25" s="73">
        <v>0.9</v>
      </c>
      <c r="G25" s="71">
        <v>20.6</v>
      </c>
      <c r="H25" s="73">
        <v>0.81</v>
      </c>
      <c r="I25" s="71">
        <v>13.62</v>
      </c>
      <c r="J25" s="73">
        <v>0.04</v>
      </c>
    </row>
    <row r="26" spans="1:10" ht="12.75">
      <c r="A26" s="89">
        <v>23</v>
      </c>
      <c r="B26" s="62" t="s">
        <v>27</v>
      </c>
      <c r="C26" s="71">
        <v>1.41</v>
      </c>
      <c r="D26" s="73">
        <v>-0.06</v>
      </c>
      <c r="E26" s="39">
        <v>9.4</v>
      </c>
      <c r="F26" s="73">
        <v>0.1</v>
      </c>
      <c r="G26" s="71">
        <v>21.11</v>
      </c>
      <c r="H26" s="73">
        <v>-1.99</v>
      </c>
      <c r="I26" s="71">
        <v>15</v>
      </c>
      <c r="J26" s="73">
        <v>-0.7</v>
      </c>
    </row>
    <row r="27" spans="1:10" ht="12.75">
      <c r="A27" s="89">
        <v>24</v>
      </c>
      <c r="B27" s="62" t="s">
        <v>28</v>
      </c>
      <c r="C27" s="71">
        <v>1.58</v>
      </c>
      <c r="D27" s="73"/>
      <c r="E27" s="39">
        <v>10.1</v>
      </c>
      <c r="F27" s="73"/>
      <c r="G27" s="71">
        <v>23.95</v>
      </c>
      <c r="H27" s="73">
        <v>-0.14</v>
      </c>
      <c r="I27" s="71">
        <v>15.19</v>
      </c>
      <c r="J27" s="73">
        <v>-0.09</v>
      </c>
    </row>
    <row r="28" spans="1:10" ht="12.75">
      <c r="A28" s="89">
        <v>25</v>
      </c>
      <c r="B28" s="62" t="s">
        <v>29</v>
      </c>
      <c r="C28" s="71">
        <v>2.08</v>
      </c>
      <c r="D28" s="73">
        <v>-0.02</v>
      </c>
      <c r="E28" s="39">
        <v>9.8</v>
      </c>
      <c r="F28" s="73">
        <v>0.5</v>
      </c>
      <c r="G28" s="71">
        <v>25.92</v>
      </c>
      <c r="H28" s="73">
        <v>0.51</v>
      </c>
      <c r="I28" s="71">
        <v>12.48</v>
      </c>
      <c r="J28" s="73">
        <v>0.36</v>
      </c>
    </row>
    <row r="29" spans="1:10" ht="12.75">
      <c r="A29" s="89">
        <v>26</v>
      </c>
      <c r="B29" s="62" t="s">
        <v>30</v>
      </c>
      <c r="C29" s="71">
        <v>3.77</v>
      </c>
      <c r="D29" s="73">
        <v>-0.01</v>
      </c>
      <c r="E29" s="39">
        <v>8.7</v>
      </c>
      <c r="F29" s="73">
        <v>-0.3</v>
      </c>
      <c r="G29" s="71">
        <v>18.78</v>
      </c>
      <c r="H29" s="73"/>
      <c r="I29" s="71">
        <v>4.98</v>
      </c>
      <c r="J29" s="73">
        <v>0.01</v>
      </c>
    </row>
    <row r="30" spans="1:10" ht="12.75">
      <c r="A30" s="89">
        <v>27</v>
      </c>
      <c r="B30" s="62" t="s">
        <v>31</v>
      </c>
      <c r="C30" s="71">
        <v>2.2</v>
      </c>
      <c r="D30" s="73"/>
      <c r="E30" s="39">
        <v>8.1</v>
      </c>
      <c r="F30" s="73">
        <v>-0.3</v>
      </c>
      <c r="G30" s="71">
        <v>19.72</v>
      </c>
      <c r="H30" s="73">
        <v>-0.1</v>
      </c>
      <c r="I30" s="71">
        <v>8.96</v>
      </c>
      <c r="J30" s="73">
        <v>-0.05</v>
      </c>
    </row>
    <row r="31" spans="1:10" ht="12.75">
      <c r="A31" s="89">
        <v>28</v>
      </c>
      <c r="B31" s="62" t="s">
        <v>32</v>
      </c>
      <c r="C31" s="71">
        <v>1.74</v>
      </c>
      <c r="D31" s="73">
        <v>0.03</v>
      </c>
      <c r="E31" s="39">
        <v>10.7</v>
      </c>
      <c r="F31" s="73">
        <v>-0.2</v>
      </c>
      <c r="G31" s="71">
        <v>25.1</v>
      </c>
      <c r="H31" s="73">
        <v>-0.57</v>
      </c>
      <c r="I31" s="71">
        <v>14.44</v>
      </c>
      <c r="J31" s="73">
        <v>-0.58</v>
      </c>
    </row>
    <row r="32" spans="1:10" ht="12.75">
      <c r="A32" s="89">
        <v>29</v>
      </c>
      <c r="B32" s="62" t="s">
        <v>33</v>
      </c>
      <c r="C32" s="71">
        <v>2.96</v>
      </c>
      <c r="D32" s="73">
        <v>-0.01</v>
      </c>
      <c r="E32" s="39">
        <v>10.5</v>
      </c>
      <c r="F32" s="73">
        <v>-0.8</v>
      </c>
      <c r="G32" s="71">
        <v>19.89</v>
      </c>
      <c r="H32" s="73">
        <v>-0.06</v>
      </c>
      <c r="I32" s="71">
        <v>6.72</v>
      </c>
      <c r="J32" s="73"/>
    </row>
    <row r="33" spans="1:10" ht="12.75">
      <c r="A33" s="89">
        <v>30</v>
      </c>
      <c r="B33" s="62" t="s">
        <v>34</v>
      </c>
      <c r="C33" s="71">
        <v>1.02</v>
      </c>
      <c r="D33" s="73"/>
      <c r="E33" s="39">
        <v>21.2</v>
      </c>
      <c r="F33" s="73">
        <v>0.4</v>
      </c>
      <c r="G33" s="71">
        <v>29.3</v>
      </c>
      <c r="H33" s="73">
        <v>-0.75</v>
      </c>
      <c r="I33" s="71">
        <v>28.86</v>
      </c>
      <c r="J33" s="73">
        <v>-0.73</v>
      </c>
    </row>
    <row r="34" spans="1:10" ht="12.75">
      <c r="A34" s="89">
        <v>31</v>
      </c>
      <c r="B34" s="62" t="s">
        <v>35</v>
      </c>
      <c r="C34" s="71">
        <v>1.07</v>
      </c>
      <c r="D34" s="73">
        <v>-0.01</v>
      </c>
      <c r="E34" s="39">
        <v>16.1</v>
      </c>
      <c r="F34" s="73">
        <v>0.7</v>
      </c>
      <c r="G34" s="71">
        <v>16.03</v>
      </c>
      <c r="H34" s="73">
        <v>-0.16</v>
      </c>
      <c r="I34" s="71">
        <v>14.94</v>
      </c>
      <c r="J34" s="73">
        <v>0.02</v>
      </c>
    </row>
    <row r="35" spans="1:10" ht="12.75">
      <c r="A35" s="89">
        <v>32</v>
      </c>
      <c r="B35" s="62" t="s">
        <v>36</v>
      </c>
      <c r="C35" s="71">
        <v>1.61</v>
      </c>
      <c r="D35" s="73">
        <v>0.04</v>
      </c>
      <c r="E35" s="39">
        <v>16.4</v>
      </c>
      <c r="F35" s="73">
        <v>6.5</v>
      </c>
      <c r="G35" s="71">
        <v>59.35</v>
      </c>
      <c r="H35" s="73">
        <v>0.36</v>
      </c>
      <c r="I35" s="71">
        <v>36.8</v>
      </c>
      <c r="J35" s="73">
        <v>-0.8</v>
      </c>
    </row>
    <row r="36" spans="1:10" s="65" customFormat="1" ht="15">
      <c r="A36" s="37">
        <v>33</v>
      </c>
      <c r="B36" s="38" t="s">
        <v>37</v>
      </c>
      <c r="C36" s="71">
        <v>0.71</v>
      </c>
      <c r="D36" s="71">
        <v>0.41</v>
      </c>
      <c r="E36" s="39">
        <v>17.3</v>
      </c>
      <c r="F36" s="73">
        <v>7.3</v>
      </c>
      <c r="G36" s="39">
        <v>25.9</v>
      </c>
      <c r="H36" s="73">
        <v>10.5</v>
      </c>
      <c r="I36" s="71">
        <v>36.33</v>
      </c>
      <c r="J36" s="73">
        <v>-15.77</v>
      </c>
    </row>
    <row r="37" spans="1:10" s="65" customFormat="1" ht="15">
      <c r="A37" s="251" t="s">
        <v>38</v>
      </c>
      <c r="B37" s="252"/>
      <c r="C37" s="75">
        <v>1.69</v>
      </c>
      <c r="D37" s="71">
        <v>0</v>
      </c>
      <c r="E37" s="75">
        <f>AVERAGE(E4:E36)</f>
        <v>11.633939393939395</v>
      </c>
      <c r="F37" s="73">
        <v>0.5</v>
      </c>
      <c r="G37" s="201" t="s">
        <v>205</v>
      </c>
      <c r="H37" s="73">
        <v>-0.3</v>
      </c>
      <c r="I37" s="76">
        <v>13.16</v>
      </c>
      <c r="J37" s="73">
        <v>-0.23</v>
      </c>
    </row>
    <row r="45" ht="12.75">
      <c r="C45" s="59" t="str">
        <f>HYPERLINK("#Оглавление!A1","Назад в оглавление")</f>
        <v>Назад в оглавление</v>
      </c>
    </row>
  </sheetData>
  <sheetProtection/>
  <mergeCells count="6">
    <mergeCell ref="I1:J1"/>
    <mergeCell ref="C2:D2"/>
    <mergeCell ref="E2:F2"/>
    <mergeCell ref="G2:H2"/>
    <mergeCell ref="I2:J2"/>
    <mergeCell ref="A37:B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45"/>
  <sheetViews>
    <sheetView zoomScalePageLayoutView="0" workbookViewId="0" topLeftCell="A1">
      <selection activeCell="A1" sqref="A1:P1"/>
    </sheetView>
  </sheetViews>
  <sheetFormatPr defaultColWidth="9.28125" defaultRowHeight="15"/>
  <cols>
    <col min="1" max="1" width="4.28125" style="61" customWidth="1"/>
    <col min="2" max="2" width="17.00390625" style="59" customWidth="1"/>
    <col min="3" max="3" width="8.00390625" style="59" customWidth="1"/>
    <col min="4" max="4" width="6.140625" style="59" customWidth="1"/>
    <col min="5" max="5" width="7.57421875" style="59" customWidth="1"/>
    <col min="6" max="6" width="4.7109375" style="59" customWidth="1"/>
    <col min="7" max="7" width="4.28125" style="59" customWidth="1"/>
    <col min="8" max="8" width="4.8515625" style="59" customWidth="1"/>
    <col min="9" max="9" width="5.00390625" style="59" customWidth="1"/>
    <col min="10" max="10" width="3.8515625" style="59" customWidth="1"/>
    <col min="11" max="11" width="4.00390625" style="59" customWidth="1"/>
    <col min="12" max="12" width="7.00390625" style="59" customWidth="1"/>
    <col min="13" max="13" width="5.421875" style="59" customWidth="1"/>
    <col min="14" max="14" width="3.57421875" style="59" customWidth="1"/>
    <col min="15" max="15" width="4.28125" style="59" customWidth="1"/>
    <col min="16" max="16" width="5.140625" style="59" customWidth="1"/>
    <col min="17" max="17" width="6.421875" style="59" customWidth="1"/>
    <col min="18" max="18" width="5.140625" style="59" customWidth="1"/>
    <col min="19" max="19" width="6.421875" style="59" customWidth="1"/>
    <col min="20" max="20" width="5.7109375" style="59" customWidth="1"/>
    <col min="21" max="21" width="3.7109375" style="59" customWidth="1"/>
    <col min="22" max="22" width="5.00390625" style="59" customWidth="1"/>
    <col min="23" max="23" width="6.140625" style="59" customWidth="1"/>
    <col min="24" max="24" width="4.421875" style="59" customWidth="1"/>
    <col min="25" max="16384" width="9.28125" style="59" customWidth="1"/>
  </cols>
  <sheetData>
    <row r="1" spans="1:25" ht="13.5" thickBot="1">
      <c r="A1" s="259" t="s">
        <v>120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1" t="s">
        <v>121</v>
      </c>
      <c r="R1" s="261"/>
      <c r="S1" s="261"/>
      <c r="T1" s="261"/>
      <c r="U1" s="261"/>
      <c r="V1" s="261"/>
      <c r="W1" s="261"/>
      <c r="X1" s="261"/>
      <c r="Y1" s="261"/>
    </row>
    <row r="2" spans="1:25" ht="42.75" customHeight="1">
      <c r="A2" s="262" t="s">
        <v>83</v>
      </c>
      <c r="B2" s="253" t="s">
        <v>43</v>
      </c>
      <c r="C2" s="253" t="s">
        <v>122</v>
      </c>
      <c r="D2" s="253" t="s">
        <v>123</v>
      </c>
      <c r="E2" s="253" t="s">
        <v>124</v>
      </c>
      <c r="F2" s="255" t="s">
        <v>125</v>
      </c>
      <c r="G2" s="258"/>
      <c r="H2" s="256"/>
      <c r="I2" s="238" t="s">
        <v>160</v>
      </c>
      <c r="J2" s="238"/>
      <c r="K2" s="238"/>
      <c r="L2" s="238"/>
      <c r="M2" s="255" t="s">
        <v>126</v>
      </c>
      <c r="N2" s="258"/>
      <c r="O2" s="258"/>
      <c r="P2" s="256"/>
      <c r="Q2" s="238" t="s">
        <v>127</v>
      </c>
      <c r="R2" s="238"/>
      <c r="S2" s="238"/>
      <c r="T2" s="238" t="s">
        <v>128</v>
      </c>
      <c r="U2" s="238"/>
      <c r="V2" s="238"/>
      <c r="W2" s="238" t="s">
        <v>129</v>
      </c>
      <c r="X2" s="238"/>
      <c r="Y2" s="238"/>
    </row>
    <row r="3" spans="1:25" s="60" customFormat="1" ht="12.75">
      <c r="A3" s="263"/>
      <c r="B3" s="265"/>
      <c r="C3" s="265"/>
      <c r="D3" s="265"/>
      <c r="E3" s="265"/>
      <c r="F3" s="253">
        <v>2016</v>
      </c>
      <c r="G3" s="253" t="s">
        <v>123</v>
      </c>
      <c r="H3" s="253">
        <v>2017</v>
      </c>
      <c r="I3" s="77">
        <v>2016</v>
      </c>
      <c r="J3" s="253" t="s">
        <v>123</v>
      </c>
      <c r="K3" s="255">
        <v>2017</v>
      </c>
      <c r="L3" s="256"/>
      <c r="M3" s="77">
        <v>2016</v>
      </c>
      <c r="N3" s="253" t="s">
        <v>123</v>
      </c>
      <c r="O3" s="255">
        <v>2017</v>
      </c>
      <c r="P3" s="256"/>
      <c r="Q3" s="77">
        <v>2016</v>
      </c>
      <c r="R3" s="253" t="s">
        <v>123</v>
      </c>
      <c r="S3" s="77">
        <v>2017</v>
      </c>
      <c r="T3" s="77">
        <v>2016</v>
      </c>
      <c r="U3" s="253" t="s">
        <v>123</v>
      </c>
      <c r="V3" s="77">
        <v>2017</v>
      </c>
      <c r="W3" s="77">
        <v>2016</v>
      </c>
      <c r="X3" s="253" t="s">
        <v>123</v>
      </c>
      <c r="Y3" s="77">
        <v>2017</v>
      </c>
    </row>
    <row r="4" spans="1:25" s="61" customFormat="1" ht="25.5">
      <c r="A4" s="264"/>
      <c r="B4" s="254"/>
      <c r="C4" s="254"/>
      <c r="D4" s="254"/>
      <c r="E4" s="254"/>
      <c r="F4" s="254"/>
      <c r="G4" s="254"/>
      <c r="H4" s="254"/>
      <c r="I4" s="77" t="s">
        <v>71</v>
      </c>
      <c r="J4" s="254"/>
      <c r="K4" s="78" t="s">
        <v>71</v>
      </c>
      <c r="L4" s="78" t="s">
        <v>130</v>
      </c>
      <c r="M4" s="77" t="s">
        <v>71</v>
      </c>
      <c r="N4" s="254"/>
      <c r="O4" s="78" t="s">
        <v>71</v>
      </c>
      <c r="P4" s="78" t="s">
        <v>130</v>
      </c>
      <c r="Q4" s="77" t="s">
        <v>71</v>
      </c>
      <c r="R4" s="254"/>
      <c r="S4" s="78" t="s">
        <v>71</v>
      </c>
      <c r="T4" s="77" t="s">
        <v>71</v>
      </c>
      <c r="U4" s="254"/>
      <c r="V4" s="78" t="s">
        <v>71</v>
      </c>
      <c r="W4" s="77" t="s">
        <v>71</v>
      </c>
      <c r="X4" s="254"/>
      <c r="Y4" s="78" t="s">
        <v>71</v>
      </c>
    </row>
    <row r="5" spans="1:25" ht="12.75">
      <c r="A5" s="70">
        <v>1</v>
      </c>
      <c r="B5" s="64" t="s">
        <v>88</v>
      </c>
      <c r="C5" s="79">
        <v>49.9</v>
      </c>
      <c r="D5" s="79">
        <f>SUM(E5-C5)</f>
        <v>0</v>
      </c>
      <c r="E5" s="86">
        <v>49.9</v>
      </c>
      <c r="F5" s="80">
        <v>29</v>
      </c>
      <c r="G5" s="81">
        <f>SUM(H5-F5)</f>
        <v>0</v>
      </c>
      <c r="H5" s="74">
        <v>29</v>
      </c>
      <c r="I5" s="80">
        <v>11</v>
      </c>
      <c r="J5" s="81">
        <f>SUM(K5-I5)</f>
        <v>0</v>
      </c>
      <c r="K5" s="74">
        <v>11</v>
      </c>
      <c r="L5" s="83">
        <f>SUM(K5*100/H5)</f>
        <v>37.93103448275862</v>
      </c>
      <c r="M5" s="80">
        <v>1</v>
      </c>
      <c r="N5" s="81">
        <f>SUM(O5-M5)</f>
        <v>0</v>
      </c>
      <c r="O5" s="74">
        <v>1</v>
      </c>
      <c r="P5" s="83">
        <f>SUM(O5)*100/F5</f>
        <v>3.4482758620689653</v>
      </c>
      <c r="Q5" s="63">
        <v>41.37931034482759</v>
      </c>
      <c r="R5" s="84">
        <f>SUM(S5-Q5)</f>
        <v>0</v>
      </c>
      <c r="S5" s="83">
        <f aca="true" t="shared" si="0" ref="S5:S38">SUM(L5)+P5</f>
        <v>41.37931034482759</v>
      </c>
      <c r="T5" s="85">
        <v>18</v>
      </c>
      <c r="U5" s="81">
        <f>SUM(V5-T5)</f>
        <v>0</v>
      </c>
      <c r="V5" s="74">
        <v>18</v>
      </c>
      <c r="W5" s="85">
        <v>7</v>
      </c>
      <c r="X5" s="81">
        <f>SUM(Y5-W5)</f>
        <v>0</v>
      </c>
      <c r="Y5" s="74">
        <v>7</v>
      </c>
    </row>
    <row r="6" spans="1:25" ht="12.75">
      <c r="A6" s="70">
        <v>2</v>
      </c>
      <c r="B6" s="62" t="s">
        <v>6</v>
      </c>
      <c r="C6" s="86">
        <v>24.3</v>
      </c>
      <c r="D6" s="79">
        <f aca="true" t="shared" si="1" ref="D6:D38">SUM(E6-C6)</f>
        <v>0</v>
      </c>
      <c r="E6" s="86">
        <v>24.3</v>
      </c>
      <c r="F6" s="87">
        <v>25</v>
      </c>
      <c r="G6" s="81">
        <f aca="true" t="shared" si="2" ref="G6:G38">SUM(H6-F6)</f>
        <v>0</v>
      </c>
      <c r="H6" s="74">
        <v>25</v>
      </c>
      <c r="I6" s="87">
        <v>4</v>
      </c>
      <c r="J6" s="81">
        <f aca="true" t="shared" si="3" ref="J6:J38">SUM(K6-I6)</f>
        <v>-1</v>
      </c>
      <c r="K6" s="74">
        <v>3</v>
      </c>
      <c r="L6" s="83">
        <f aca="true" t="shared" si="4" ref="L6:L38">SUM(K6*100/H6)</f>
        <v>12</v>
      </c>
      <c r="M6" s="87">
        <v>12</v>
      </c>
      <c r="N6" s="81">
        <f aca="true" t="shared" si="5" ref="N6:N38">SUM(O6-M6)</f>
        <v>-1</v>
      </c>
      <c r="O6" s="74">
        <v>11</v>
      </c>
      <c r="P6" s="83">
        <f aca="true" t="shared" si="6" ref="P6:P38">SUM(O6)*100/F6</f>
        <v>44</v>
      </c>
      <c r="Q6" s="63">
        <v>64</v>
      </c>
      <c r="R6" s="84">
        <f aca="true" t="shared" si="7" ref="R6:R38">SUM(S6-Q6)</f>
        <v>-8</v>
      </c>
      <c r="S6" s="39">
        <f t="shared" si="0"/>
        <v>56</v>
      </c>
      <c r="T6" s="85">
        <v>4</v>
      </c>
      <c r="U6" s="81">
        <f aca="true" t="shared" si="8" ref="U6:U38">SUM(V6-T6)</f>
        <v>1</v>
      </c>
      <c r="V6" s="74">
        <v>5</v>
      </c>
      <c r="W6" s="85">
        <v>19</v>
      </c>
      <c r="X6" s="81">
        <f aca="true" t="shared" si="9" ref="X6:X38">SUM(Y6-W6)</f>
        <v>1</v>
      </c>
      <c r="Y6" s="74">
        <v>20</v>
      </c>
    </row>
    <row r="7" spans="1:25" ht="12.75">
      <c r="A7" s="70">
        <v>3</v>
      </c>
      <c r="B7" s="62" t="s">
        <v>7</v>
      </c>
      <c r="C7" s="86">
        <v>39.5</v>
      </c>
      <c r="D7" s="79">
        <f t="shared" si="1"/>
        <v>0</v>
      </c>
      <c r="E7" s="86">
        <v>39.5</v>
      </c>
      <c r="F7" s="87">
        <v>26</v>
      </c>
      <c r="G7" s="81">
        <f t="shared" si="2"/>
        <v>0</v>
      </c>
      <c r="H7" s="74">
        <v>26</v>
      </c>
      <c r="I7" s="87">
        <v>10</v>
      </c>
      <c r="J7" s="81">
        <f t="shared" si="3"/>
        <v>-1</v>
      </c>
      <c r="K7" s="74">
        <v>9</v>
      </c>
      <c r="L7" s="83">
        <f t="shared" si="4"/>
        <v>34.61538461538461</v>
      </c>
      <c r="M7" s="87">
        <v>2</v>
      </c>
      <c r="N7" s="81">
        <f t="shared" si="5"/>
        <v>0</v>
      </c>
      <c r="O7" s="74">
        <v>2</v>
      </c>
      <c r="P7" s="83">
        <f t="shared" si="6"/>
        <v>7.6923076923076925</v>
      </c>
      <c r="Q7" s="63">
        <v>46.15384615384615</v>
      </c>
      <c r="R7" s="84">
        <f t="shared" si="7"/>
        <v>-3.8461538461538467</v>
      </c>
      <c r="S7" s="39">
        <f t="shared" si="0"/>
        <v>42.30769230769231</v>
      </c>
      <c r="T7" s="85">
        <v>15</v>
      </c>
      <c r="U7" s="81">
        <f t="shared" si="8"/>
        <v>-1</v>
      </c>
      <c r="V7" s="74">
        <v>14</v>
      </c>
      <c r="W7" s="85">
        <v>10</v>
      </c>
      <c r="X7" s="81">
        <f t="shared" si="9"/>
        <v>1</v>
      </c>
      <c r="Y7" s="74">
        <v>11</v>
      </c>
    </row>
    <row r="8" spans="1:25" ht="12.75">
      <c r="A8" s="70">
        <v>4</v>
      </c>
      <c r="B8" s="62" t="s">
        <v>8</v>
      </c>
      <c r="C8" s="86">
        <v>30.25</v>
      </c>
      <c r="D8" s="79">
        <f t="shared" si="1"/>
        <v>0</v>
      </c>
      <c r="E8" s="86">
        <v>30.25</v>
      </c>
      <c r="F8" s="87">
        <v>24</v>
      </c>
      <c r="G8" s="81">
        <f t="shared" si="2"/>
        <v>-1</v>
      </c>
      <c r="H8" s="74">
        <v>23</v>
      </c>
      <c r="I8" s="87">
        <v>5</v>
      </c>
      <c r="J8" s="81">
        <f t="shared" si="3"/>
        <v>0</v>
      </c>
      <c r="K8" s="74">
        <v>5</v>
      </c>
      <c r="L8" s="83">
        <f t="shared" si="4"/>
        <v>21.73913043478261</v>
      </c>
      <c r="M8" s="87">
        <v>14</v>
      </c>
      <c r="N8" s="81">
        <f t="shared" si="5"/>
        <v>-1</v>
      </c>
      <c r="O8" s="74">
        <v>13</v>
      </c>
      <c r="P8" s="83">
        <f t="shared" si="6"/>
        <v>54.166666666666664</v>
      </c>
      <c r="Q8" s="63">
        <v>79.16666666666667</v>
      </c>
      <c r="R8" s="84">
        <f t="shared" si="7"/>
        <v>-3.2608695652173907</v>
      </c>
      <c r="S8" s="39">
        <f t="shared" si="0"/>
        <v>75.90579710144928</v>
      </c>
      <c r="T8" s="85">
        <v>5</v>
      </c>
      <c r="U8" s="81">
        <f t="shared" si="8"/>
        <v>0</v>
      </c>
      <c r="V8" s="74">
        <v>5</v>
      </c>
      <c r="W8" s="85">
        <v>19</v>
      </c>
      <c r="X8" s="81">
        <f t="shared" si="9"/>
        <v>-1</v>
      </c>
      <c r="Y8" s="74">
        <v>18</v>
      </c>
    </row>
    <row r="9" spans="1:25" ht="12.75">
      <c r="A9" s="70">
        <v>5</v>
      </c>
      <c r="B9" s="62" t="s">
        <v>9</v>
      </c>
      <c r="C9" s="86">
        <v>95</v>
      </c>
      <c r="D9" s="79">
        <f t="shared" si="1"/>
        <v>0</v>
      </c>
      <c r="E9" s="86">
        <v>95</v>
      </c>
      <c r="F9" s="87">
        <v>63</v>
      </c>
      <c r="G9" s="81">
        <f t="shared" si="2"/>
        <v>0</v>
      </c>
      <c r="H9" s="74">
        <v>63</v>
      </c>
      <c r="I9" s="87">
        <v>14</v>
      </c>
      <c r="J9" s="81">
        <f t="shared" si="3"/>
        <v>0</v>
      </c>
      <c r="K9" s="74">
        <v>14</v>
      </c>
      <c r="L9" s="83">
        <f t="shared" si="4"/>
        <v>22.22222222222222</v>
      </c>
      <c r="M9" s="87">
        <v>16</v>
      </c>
      <c r="N9" s="81">
        <f t="shared" si="5"/>
        <v>-2</v>
      </c>
      <c r="O9" s="74">
        <v>14</v>
      </c>
      <c r="P9" s="83">
        <f t="shared" si="6"/>
        <v>22.22222222222222</v>
      </c>
      <c r="Q9" s="63">
        <v>47.61904761904762</v>
      </c>
      <c r="R9" s="84">
        <f t="shared" si="7"/>
        <v>-3.1746031746031775</v>
      </c>
      <c r="S9" s="39">
        <f t="shared" si="0"/>
        <v>44.44444444444444</v>
      </c>
      <c r="T9" s="85">
        <v>21</v>
      </c>
      <c r="U9" s="81">
        <f t="shared" si="8"/>
        <v>3</v>
      </c>
      <c r="V9" s="74">
        <v>24</v>
      </c>
      <c r="W9" s="85">
        <v>42</v>
      </c>
      <c r="X9" s="81">
        <f t="shared" si="9"/>
        <v>-3</v>
      </c>
      <c r="Y9" s="74">
        <v>39</v>
      </c>
    </row>
    <row r="10" spans="1:25" ht="12.75">
      <c r="A10" s="70">
        <v>6</v>
      </c>
      <c r="B10" s="62" t="s">
        <v>10</v>
      </c>
      <c r="C10" s="86">
        <v>43</v>
      </c>
      <c r="D10" s="79">
        <f t="shared" si="1"/>
        <v>0</v>
      </c>
      <c r="E10" s="86">
        <v>43</v>
      </c>
      <c r="F10" s="87">
        <v>34</v>
      </c>
      <c r="G10" s="81">
        <f t="shared" si="2"/>
        <v>0</v>
      </c>
      <c r="H10" s="74">
        <v>34</v>
      </c>
      <c r="I10" s="87">
        <v>11</v>
      </c>
      <c r="J10" s="81">
        <f t="shared" si="3"/>
        <v>1</v>
      </c>
      <c r="K10" s="74">
        <v>12</v>
      </c>
      <c r="L10" s="83">
        <f t="shared" si="4"/>
        <v>35.294117647058826</v>
      </c>
      <c r="M10" s="87">
        <v>6</v>
      </c>
      <c r="N10" s="81">
        <f t="shared" si="5"/>
        <v>0</v>
      </c>
      <c r="O10" s="74">
        <v>6</v>
      </c>
      <c r="P10" s="83">
        <f t="shared" si="6"/>
        <v>17.647058823529413</v>
      </c>
      <c r="Q10" s="63">
        <v>50</v>
      </c>
      <c r="R10" s="84">
        <f t="shared" si="7"/>
        <v>2.941176470588239</v>
      </c>
      <c r="S10" s="39">
        <f t="shared" si="0"/>
        <v>52.94117647058824</v>
      </c>
      <c r="T10" s="85">
        <v>15</v>
      </c>
      <c r="U10" s="81">
        <f t="shared" si="8"/>
        <v>1</v>
      </c>
      <c r="V10" s="74">
        <v>16</v>
      </c>
      <c r="W10" s="85">
        <v>15</v>
      </c>
      <c r="X10" s="81">
        <f t="shared" si="9"/>
        <v>-1</v>
      </c>
      <c r="Y10" s="74">
        <v>14</v>
      </c>
    </row>
    <row r="11" spans="1:25" ht="12.75">
      <c r="A11" s="70">
        <v>7</v>
      </c>
      <c r="B11" s="62" t="s">
        <v>11</v>
      </c>
      <c r="C11" s="86">
        <v>66.25</v>
      </c>
      <c r="D11" s="79">
        <f t="shared" si="1"/>
        <v>0</v>
      </c>
      <c r="E11" s="86">
        <v>66.25</v>
      </c>
      <c r="F11" s="87">
        <v>40</v>
      </c>
      <c r="G11" s="81">
        <f t="shared" si="2"/>
        <v>0</v>
      </c>
      <c r="H11" s="74">
        <v>40</v>
      </c>
      <c r="I11" s="87">
        <v>15</v>
      </c>
      <c r="J11" s="81">
        <f t="shared" si="3"/>
        <v>-1</v>
      </c>
      <c r="K11" s="74">
        <v>14</v>
      </c>
      <c r="L11" s="83">
        <f t="shared" si="4"/>
        <v>35</v>
      </c>
      <c r="M11" s="87">
        <v>9</v>
      </c>
      <c r="N11" s="81">
        <f t="shared" si="5"/>
        <v>0</v>
      </c>
      <c r="O11" s="74">
        <v>9</v>
      </c>
      <c r="P11" s="83">
        <f t="shared" si="6"/>
        <v>22.5</v>
      </c>
      <c r="Q11" s="63">
        <v>60</v>
      </c>
      <c r="R11" s="84">
        <f t="shared" si="7"/>
        <v>-2.5</v>
      </c>
      <c r="S11" s="39">
        <f t="shared" si="0"/>
        <v>57.5</v>
      </c>
      <c r="T11" s="85">
        <v>22</v>
      </c>
      <c r="U11" s="81">
        <f t="shared" si="8"/>
        <v>0</v>
      </c>
      <c r="V11" s="74">
        <v>22</v>
      </c>
      <c r="W11" s="85">
        <v>16</v>
      </c>
      <c r="X11" s="81">
        <f t="shared" si="9"/>
        <v>2</v>
      </c>
      <c r="Y11" s="74">
        <v>18</v>
      </c>
    </row>
    <row r="12" spans="1:25" ht="12.75">
      <c r="A12" s="70">
        <v>8</v>
      </c>
      <c r="B12" s="62" t="s">
        <v>12</v>
      </c>
      <c r="C12" s="86">
        <v>44.75</v>
      </c>
      <c r="D12" s="79">
        <f t="shared" si="1"/>
        <v>-0.5</v>
      </c>
      <c r="E12" s="86">
        <v>44.25</v>
      </c>
      <c r="F12" s="87">
        <v>32</v>
      </c>
      <c r="G12" s="81">
        <f t="shared" si="2"/>
        <v>0</v>
      </c>
      <c r="H12" s="74">
        <v>32</v>
      </c>
      <c r="I12" s="87">
        <v>5</v>
      </c>
      <c r="J12" s="81">
        <f t="shared" si="3"/>
        <v>0</v>
      </c>
      <c r="K12" s="74">
        <v>5</v>
      </c>
      <c r="L12" s="83">
        <f t="shared" si="4"/>
        <v>15.625</v>
      </c>
      <c r="M12" s="87">
        <v>17</v>
      </c>
      <c r="N12" s="81">
        <f t="shared" si="5"/>
        <v>0</v>
      </c>
      <c r="O12" s="74">
        <v>17</v>
      </c>
      <c r="P12" s="83">
        <f t="shared" si="6"/>
        <v>53.125</v>
      </c>
      <c r="Q12" s="63">
        <v>68.75</v>
      </c>
      <c r="R12" s="84">
        <f t="shared" si="7"/>
        <v>0</v>
      </c>
      <c r="S12" s="39">
        <f t="shared" si="0"/>
        <v>68.75</v>
      </c>
      <c r="T12" s="85">
        <v>8</v>
      </c>
      <c r="U12" s="81">
        <f t="shared" si="8"/>
        <v>0</v>
      </c>
      <c r="V12" s="74">
        <v>8</v>
      </c>
      <c r="W12" s="85">
        <v>20</v>
      </c>
      <c r="X12" s="81">
        <f t="shared" si="9"/>
        <v>0</v>
      </c>
      <c r="Y12" s="74">
        <v>20</v>
      </c>
    </row>
    <row r="13" spans="1:25" ht="12.75">
      <c r="A13" s="70">
        <v>9</v>
      </c>
      <c r="B13" s="62" t="s">
        <v>13</v>
      </c>
      <c r="C13" s="86">
        <v>53</v>
      </c>
      <c r="D13" s="79">
        <f t="shared" si="1"/>
        <v>-0.75</v>
      </c>
      <c r="E13" s="86">
        <v>52.25</v>
      </c>
      <c r="F13" s="87">
        <v>47</v>
      </c>
      <c r="G13" s="81">
        <f t="shared" si="2"/>
        <v>0</v>
      </c>
      <c r="H13" s="74">
        <v>47</v>
      </c>
      <c r="I13" s="87">
        <v>11</v>
      </c>
      <c r="J13" s="81">
        <f t="shared" si="3"/>
        <v>0</v>
      </c>
      <c r="K13" s="74">
        <v>11</v>
      </c>
      <c r="L13" s="83">
        <f t="shared" si="4"/>
        <v>23.404255319148938</v>
      </c>
      <c r="M13" s="87">
        <v>16</v>
      </c>
      <c r="N13" s="81">
        <f t="shared" si="5"/>
        <v>-2</v>
      </c>
      <c r="O13" s="74">
        <v>14</v>
      </c>
      <c r="P13" s="83">
        <f t="shared" si="6"/>
        <v>29.78723404255319</v>
      </c>
      <c r="Q13" s="63">
        <v>57.4468085106383</v>
      </c>
      <c r="R13" s="84">
        <f t="shared" si="7"/>
        <v>-4.255319148936174</v>
      </c>
      <c r="S13" s="39">
        <f t="shared" si="0"/>
        <v>53.191489361702125</v>
      </c>
      <c r="T13" s="85">
        <v>15</v>
      </c>
      <c r="U13" s="81">
        <f t="shared" si="8"/>
        <v>3</v>
      </c>
      <c r="V13" s="74">
        <v>18</v>
      </c>
      <c r="W13" s="85">
        <v>28</v>
      </c>
      <c r="X13" s="81">
        <f t="shared" si="9"/>
        <v>-3</v>
      </c>
      <c r="Y13" s="74">
        <v>25</v>
      </c>
    </row>
    <row r="14" spans="1:25" ht="12.75">
      <c r="A14" s="70">
        <v>10</v>
      </c>
      <c r="B14" s="62" t="s">
        <v>14</v>
      </c>
      <c r="C14" s="86">
        <v>20</v>
      </c>
      <c r="D14" s="79">
        <f t="shared" si="1"/>
        <v>-1</v>
      </c>
      <c r="E14" s="86">
        <v>19</v>
      </c>
      <c r="F14" s="87">
        <v>19</v>
      </c>
      <c r="G14" s="81">
        <f t="shared" si="2"/>
        <v>0</v>
      </c>
      <c r="H14" s="74">
        <v>19</v>
      </c>
      <c r="I14" s="87">
        <v>1</v>
      </c>
      <c r="J14" s="81">
        <f t="shared" si="3"/>
        <v>0</v>
      </c>
      <c r="K14" s="74">
        <v>1</v>
      </c>
      <c r="L14" s="83">
        <f t="shared" si="4"/>
        <v>5.2631578947368425</v>
      </c>
      <c r="M14" s="87">
        <v>12</v>
      </c>
      <c r="N14" s="81">
        <f t="shared" si="5"/>
        <v>0</v>
      </c>
      <c r="O14" s="74">
        <v>12</v>
      </c>
      <c r="P14" s="83">
        <f t="shared" si="6"/>
        <v>63.1578947368421</v>
      </c>
      <c r="Q14" s="63">
        <v>68.42105263157895</v>
      </c>
      <c r="R14" s="84">
        <f t="shared" si="7"/>
        <v>0</v>
      </c>
      <c r="S14" s="39">
        <f t="shared" si="0"/>
        <v>68.42105263157895</v>
      </c>
      <c r="T14" s="85">
        <v>3</v>
      </c>
      <c r="U14" s="81">
        <f t="shared" si="8"/>
        <v>0</v>
      </c>
      <c r="V14" s="74">
        <v>3</v>
      </c>
      <c r="W14" s="85">
        <v>14</v>
      </c>
      <c r="X14" s="81">
        <f t="shared" si="9"/>
        <v>0</v>
      </c>
      <c r="Y14" s="74">
        <v>14</v>
      </c>
    </row>
    <row r="15" spans="1:25" ht="12.75">
      <c r="A15" s="70">
        <v>11</v>
      </c>
      <c r="B15" s="62" t="s">
        <v>15</v>
      </c>
      <c r="C15" s="86">
        <v>66.25</v>
      </c>
      <c r="D15" s="79">
        <f t="shared" si="1"/>
        <v>3</v>
      </c>
      <c r="E15" s="86">
        <v>69.25</v>
      </c>
      <c r="F15" s="87">
        <v>40</v>
      </c>
      <c r="G15" s="81">
        <f t="shared" si="2"/>
        <v>0</v>
      </c>
      <c r="H15" s="74">
        <v>40</v>
      </c>
      <c r="I15" s="87">
        <v>14</v>
      </c>
      <c r="J15" s="81">
        <f t="shared" si="3"/>
        <v>0</v>
      </c>
      <c r="K15" s="74">
        <v>14</v>
      </c>
      <c r="L15" s="83">
        <f t="shared" si="4"/>
        <v>35</v>
      </c>
      <c r="M15" s="87">
        <v>4</v>
      </c>
      <c r="N15" s="81">
        <f t="shared" si="5"/>
        <v>0</v>
      </c>
      <c r="O15" s="74">
        <v>4</v>
      </c>
      <c r="P15" s="83">
        <f t="shared" si="6"/>
        <v>10</v>
      </c>
      <c r="Q15" s="63">
        <v>45</v>
      </c>
      <c r="R15" s="84">
        <f t="shared" si="7"/>
        <v>0</v>
      </c>
      <c r="S15" s="39">
        <f t="shared" si="0"/>
        <v>45</v>
      </c>
      <c r="T15" s="85">
        <v>24</v>
      </c>
      <c r="U15" s="81">
        <f t="shared" si="8"/>
        <v>0</v>
      </c>
      <c r="V15" s="74">
        <v>24</v>
      </c>
      <c r="W15" s="85">
        <v>13</v>
      </c>
      <c r="X15" s="81">
        <f t="shared" si="9"/>
        <v>0</v>
      </c>
      <c r="Y15" s="74">
        <v>13</v>
      </c>
    </row>
    <row r="16" spans="1:25" ht="12.75">
      <c r="A16" s="70">
        <v>12</v>
      </c>
      <c r="B16" s="62" t="s">
        <v>16</v>
      </c>
      <c r="C16" s="86">
        <v>30.45</v>
      </c>
      <c r="D16" s="79">
        <f t="shared" si="1"/>
        <v>-1</v>
      </c>
      <c r="E16" s="86">
        <v>29.45</v>
      </c>
      <c r="F16" s="87">
        <v>23</v>
      </c>
      <c r="G16" s="81">
        <f t="shared" si="2"/>
        <v>0</v>
      </c>
      <c r="H16" s="74">
        <v>23</v>
      </c>
      <c r="I16" s="87">
        <v>5</v>
      </c>
      <c r="J16" s="81">
        <f t="shared" si="3"/>
        <v>0</v>
      </c>
      <c r="K16" s="74">
        <v>5</v>
      </c>
      <c r="L16" s="83">
        <f t="shared" si="4"/>
        <v>21.73913043478261</v>
      </c>
      <c r="M16" s="87">
        <v>8</v>
      </c>
      <c r="N16" s="81">
        <f t="shared" si="5"/>
        <v>0</v>
      </c>
      <c r="O16" s="74">
        <v>8</v>
      </c>
      <c r="P16" s="83">
        <f t="shared" si="6"/>
        <v>34.78260869565217</v>
      </c>
      <c r="Q16" s="63">
        <v>56.52173913043478</v>
      </c>
      <c r="R16" s="84">
        <f t="shared" si="7"/>
        <v>0</v>
      </c>
      <c r="S16" s="39">
        <f t="shared" si="0"/>
        <v>56.52173913043478</v>
      </c>
      <c r="T16" s="85">
        <v>9</v>
      </c>
      <c r="U16" s="81">
        <f t="shared" si="8"/>
        <v>0</v>
      </c>
      <c r="V16" s="74">
        <v>9</v>
      </c>
      <c r="W16" s="85">
        <v>14</v>
      </c>
      <c r="X16" s="81">
        <f t="shared" si="9"/>
        <v>0</v>
      </c>
      <c r="Y16" s="74">
        <v>14</v>
      </c>
    </row>
    <row r="17" spans="1:25" ht="12.75">
      <c r="A17" s="70">
        <v>13</v>
      </c>
      <c r="B17" s="62" t="s">
        <v>17</v>
      </c>
      <c r="C17" s="86">
        <v>80.75</v>
      </c>
      <c r="D17" s="79">
        <f t="shared" si="1"/>
        <v>0</v>
      </c>
      <c r="E17" s="86">
        <v>80.75</v>
      </c>
      <c r="F17" s="87">
        <v>46</v>
      </c>
      <c r="G17" s="81">
        <f t="shared" si="2"/>
        <v>0</v>
      </c>
      <c r="H17" s="74">
        <v>46</v>
      </c>
      <c r="I17" s="87">
        <v>16</v>
      </c>
      <c r="J17" s="81">
        <f t="shared" si="3"/>
        <v>1</v>
      </c>
      <c r="K17" s="74">
        <v>17</v>
      </c>
      <c r="L17" s="83">
        <f t="shared" si="4"/>
        <v>36.95652173913044</v>
      </c>
      <c r="M17" s="87">
        <v>8</v>
      </c>
      <c r="N17" s="81">
        <f t="shared" si="5"/>
        <v>-2</v>
      </c>
      <c r="O17" s="74">
        <v>6</v>
      </c>
      <c r="P17" s="83">
        <f t="shared" si="6"/>
        <v>13.043478260869565</v>
      </c>
      <c r="Q17" s="63">
        <v>52.17391304347826</v>
      </c>
      <c r="R17" s="84">
        <f t="shared" si="7"/>
        <v>-2.173913043478258</v>
      </c>
      <c r="S17" s="39">
        <f t="shared" si="0"/>
        <v>50</v>
      </c>
      <c r="T17" s="85">
        <v>26</v>
      </c>
      <c r="U17" s="81">
        <f t="shared" si="8"/>
        <v>0</v>
      </c>
      <c r="V17" s="74">
        <v>26</v>
      </c>
      <c r="W17" s="85">
        <v>19</v>
      </c>
      <c r="X17" s="81">
        <f t="shared" si="9"/>
        <v>-2</v>
      </c>
      <c r="Y17" s="74">
        <v>17</v>
      </c>
    </row>
    <row r="18" spans="1:25" ht="12.75">
      <c r="A18" s="70">
        <v>14</v>
      </c>
      <c r="B18" s="62" t="s">
        <v>18</v>
      </c>
      <c r="C18" s="86">
        <v>56</v>
      </c>
      <c r="D18" s="79">
        <f t="shared" si="1"/>
        <v>0</v>
      </c>
      <c r="E18" s="86">
        <v>56</v>
      </c>
      <c r="F18" s="87">
        <v>40</v>
      </c>
      <c r="G18" s="81">
        <f t="shared" si="2"/>
        <v>0</v>
      </c>
      <c r="H18" s="74">
        <v>40</v>
      </c>
      <c r="I18" s="87">
        <v>18</v>
      </c>
      <c r="J18" s="81">
        <f t="shared" si="3"/>
        <v>0</v>
      </c>
      <c r="K18" s="74">
        <v>18</v>
      </c>
      <c r="L18" s="83">
        <f t="shared" si="4"/>
        <v>45</v>
      </c>
      <c r="M18" s="87">
        <v>10</v>
      </c>
      <c r="N18" s="81">
        <f t="shared" si="5"/>
        <v>-1</v>
      </c>
      <c r="O18" s="74">
        <v>9</v>
      </c>
      <c r="P18" s="83">
        <f t="shared" si="6"/>
        <v>22.5</v>
      </c>
      <c r="Q18" s="63">
        <v>70</v>
      </c>
      <c r="R18" s="84">
        <f t="shared" si="7"/>
        <v>-2.5</v>
      </c>
      <c r="S18" s="39">
        <f t="shared" si="0"/>
        <v>67.5</v>
      </c>
      <c r="T18" s="85">
        <v>21</v>
      </c>
      <c r="U18" s="81">
        <f t="shared" si="8"/>
        <v>1</v>
      </c>
      <c r="V18" s="74">
        <v>22</v>
      </c>
      <c r="W18" s="85">
        <v>15</v>
      </c>
      <c r="X18" s="81">
        <f t="shared" si="9"/>
        <v>0</v>
      </c>
      <c r="Y18" s="74">
        <v>15</v>
      </c>
    </row>
    <row r="19" spans="1:25" ht="12.75">
      <c r="A19" s="70">
        <v>15</v>
      </c>
      <c r="B19" s="62" t="s">
        <v>19</v>
      </c>
      <c r="C19" s="86">
        <v>88.25</v>
      </c>
      <c r="D19" s="79">
        <f t="shared" si="1"/>
        <v>0</v>
      </c>
      <c r="E19" s="86">
        <v>88.25</v>
      </c>
      <c r="F19" s="87">
        <v>52</v>
      </c>
      <c r="G19" s="81">
        <f t="shared" si="2"/>
        <v>0</v>
      </c>
      <c r="H19" s="74">
        <v>52</v>
      </c>
      <c r="I19" s="87">
        <v>18</v>
      </c>
      <c r="J19" s="81">
        <f t="shared" si="3"/>
        <v>-1</v>
      </c>
      <c r="K19" s="74">
        <v>17</v>
      </c>
      <c r="L19" s="83">
        <f t="shared" si="4"/>
        <v>32.69230769230769</v>
      </c>
      <c r="M19" s="87">
        <v>11</v>
      </c>
      <c r="N19" s="81">
        <f t="shared" si="5"/>
        <v>1</v>
      </c>
      <c r="O19" s="74">
        <v>12</v>
      </c>
      <c r="P19" s="83">
        <f t="shared" si="6"/>
        <v>23.076923076923077</v>
      </c>
      <c r="Q19" s="63">
        <v>55.76923076923077</v>
      </c>
      <c r="R19" s="84">
        <f t="shared" si="7"/>
        <v>7.105427357601002E-15</v>
      </c>
      <c r="S19" s="39">
        <f t="shared" si="0"/>
        <v>55.769230769230774</v>
      </c>
      <c r="T19" s="85">
        <v>29</v>
      </c>
      <c r="U19" s="81">
        <f t="shared" si="8"/>
        <v>0</v>
      </c>
      <c r="V19" s="74">
        <v>29</v>
      </c>
      <c r="W19" s="85">
        <v>18</v>
      </c>
      <c r="X19" s="81">
        <f t="shared" si="9"/>
        <v>0</v>
      </c>
      <c r="Y19" s="74">
        <v>18</v>
      </c>
    </row>
    <row r="20" spans="1:25" ht="12.75">
      <c r="A20" s="70">
        <v>16</v>
      </c>
      <c r="B20" s="62" t="s">
        <v>20</v>
      </c>
      <c r="C20" s="86">
        <v>14.25</v>
      </c>
      <c r="D20" s="79">
        <f t="shared" si="1"/>
        <v>-3.25</v>
      </c>
      <c r="E20" s="86">
        <v>11</v>
      </c>
      <c r="F20" s="87">
        <v>15</v>
      </c>
      <c r="G20" s="81">
        <f t="shared" si="2"/>
        <v>-5</v>
      </c>
      <c r="H20" s="74">
        <v>10</v>
      </c>
      <c r="I20" s="87">
        <v>2</v>
      </c>
      <c r="J20" s="81">
        <f t="shared" si="3"/>
        <v>-1</v>
      </c>
      <c r="K20" s="74">
        <v>1</v>
      </c>
      <c r="L20" s="83">
        <f t="shared" si="4"/>
        <v>10</v>
      </c>
      <c r="M20" s="87">
        <v>8</v>
      </c>
      <c r="N20" s="81">
        <f t="shared" si="5"/>
        <v>-2</v>
      </c>
      <c r="O20" s="74">
        <v>6</v>
      </c>
      <c r="P20" s="83">
        <f t="shared" si="6"/>
        <v>40</v>
      </c>
      <c r="Q20" s="63">
        <v>66.6666666666667</v>
      </c>
      <c r="R20" s="84">
        <f t="shared" si="7"/>
        <v>-16.6666666666667</v>
      </c>
      <c r="S20" s="39">
        <f t="shared" si="0"/>
        <v>50</v>
      </c>
      <c r="T20" s="85">
        <v>4</v>
      </c>
      <c r="U20" s="81">
        <f t="shared" si="8"/>
        <v>-1</v>
      </c>
      <c r="V20" s="74">
        <v>3</v>
      </c>
      <c r="W20" s="85">
        <v>11</v>
      </c>
      <c r="X20" s="81">
        <f t="shared" si="9"/>
        <v>-4</v>
      </c>
      <c r="Y20" s="74">
        <v>7</v>
      </c>
    </row>
    <row r="21" spans="1:25" ht="12.75">
      <c r="A21" s="70">
        <v>17</v>
      </c>
      <c r="B21" s="62" t="s">
        <v>21</v>
      </c>
      <c r="C21" s="86">
        <v>72.5</v>
      </c>
      <c r="D21" s="79">
        <f t="shared" si="1"/>
        <v>0</v>
      </c>
      <c r="E21" s="86">
        <v>72.5</v>
      </c>
      <c r="F21" s="87">
        <v>48</v>
      </c>
      <c r="G21" s="81">
        <f t="shared" si="2"/>
        <v>-1</v>
      </c>
      <c r="H21" s="74">
        <v>47</v>
      </c>
      <c r="I21" s="87">
        <v>12</v>
      </c>
      <c r="J21" s="81">
        <f t="shared" si="3"/>
        <v>-1</v>
      </c>
      <c r="K21" s="74">
        <v>11</v>
      </c>
      <c r="L21" s="83">
        <f t="shared" si="4"/>
        <v>23.404255319148938</v>
      </c>
      <c r="M21" s="87">
        <v>18</v>
      </c>
      <c r="N21" s="81">
        <f t="shared" si="5"/>
        <v>-2</v>
      </c>
      <c r="O21" s="74">
        <v>16</v>
      </c>
      <c r="P21" s="83">
        <f t="shared" si="6"/>
        <v>33.333333333333336</v>
      </c>
      <c r="Q21" s="63">
        <v>62.5</v>
      </c>
      <c r="R21" s="84">
        <f t="shared" si="7"/>
        <v>-5.762411347517727</v>
      </c>
      <c r="S21" s="39">
        <f t="shared" si="0"/>
        <v>56.73758865248227</v>
      </c>
      <c r="T21" s="85">
        <v>14</v>
      </c>
      <c r="U21" s="81">
        <f t="shared" si="8"/>
        <v>0</v>
      </c>
      <c r="V21" s="74">
        <v>14</v>
      </c>
      <c r="W21" s="85">
        <v>32</v>
      </c>
      <c r="X21" s="81">
        <f t="shared" si="9"/>
        <v>-2</v>
      </c>
      <c r="Y21" s="74">
        <v>30</v>
      </c>
    </row>
    <row r="22" spans="1:25" ht="12.75">
      <c r="A22" s="70">
        <v>18</v>
      </c>
      <c r="B22" s="62" t="s">
        <v>22</v>
      </c>
      <c r="C22" s="86">
        <v>38.75</v>
      </c>
      <c r="D22" s="79">
        <f t="shared" si="1"/>
        <v>1.75</v>
      </c>
      <c r="E22" s="86">
        <v>40.5</v>
      </c>
      <c r="F22" s="87">
        <v>41</v>
      </c>
      <c r="G22" s="81">
        <f t="shared" si="2"/>
        <v>0</v>
      </c>
      <c r="H22" s="74">
        <v>41</v>
      </c>
      <c r="I22" s="87">
        <v>7</v>
      </c>
      <c r="J22" s="81">
        <f t="shared" si="3"/>
        <v>0</v>
      </c>
      <c r="K22" s="74">
        <v>7</v>
      </c>
      <c r="L22" s="83">
        <f t="shared" si="4"/>
        <v>17.073170731707318</v>
      </c>
      <c r="M22" s="87">
        <v>17</v>
      </c>
      <c r="N22" s="81">
        <f t="shared" si="5"/>
        <v>0</v>
      </c>
      <c r="O22" s="74">
        <v>17</v>
      </c>
      <c r="P22" s="83">
        <f t="shared" si="6"/>
        <v>41.46341463414634</v>
      </c>
      <c r="Q22" s="63">
        <v>58.536585365853654</v>
      </c>
      <c r="R22" s="84">
        <f t="shared" si="7"/>
        <v>0</v>
      </c>
      <c r="S22" s="39">
        <f t="shared" si="0"/>
        <v>58.536585365853654</v>
      </c>
      <c r="T22" s="85">
        <v>15</v>
      </c>
      <c r="U22" s="81">
        <f t="shared" si="8"/>
        <v>0</v>
      </c>
      <c r="V22" s="74">
        <v>15</v>
      </c>
      <c r="W22" s="85">
        <v>26</v>
      </c>
      <c r="X22" s="81">
        <f t="shared" si="9"/>
        <v>0</v>
      </c>
      <c r="Y22" s="74">
        <v>26</v>
      </c>
    </row>
    <row r="23" spans="1:25" ht="12.75">
      <c r="A23" s="70">
        <v>19</v>
      </c>
      <c r="B23" s="62" t="s">
        <v>23</v>
      </c>
      <c r="C23" s="86">
        <v>57.5</v>
      </c>
      <c r="D23" s="79">
        <f t="shared" si="1"/>
        <v>3.5</v>
      </c>
      <c r="E23" s="86">
        <v>61</v>
      </c>
      <c r="F23" s="87">
        <v>58</v>
      </c>
      <c r="G23" s="81">
        <f t="shared" si="2"/>
        <v>1</v>
      </c>
      <c r="H23" s="74">
        <v>59</v>
      </c>
      <c r="I23" s="87">
        <v>17</v>
      </c>
      <c r="J23" s="81">
        <f t="shared" si="3"/>
        <v>-1</v>
      </c>
      <c r="K23" s="74">
        <v>16</v>
      </c>
      <c r="L23" s="83">
        <f t="shared" si="4"/>
        <v>27.11864406779661</v>
      </c>
      <c r="M23" s="87">
        <v>12</v>
      </c>
      <c r="N23" s="81">
        <f t="shared" si="5"/>
        <v>0</v>
      </c>
      <c r="O23" s="74">
        <v>12</v>
      </c>
      <c r="P23" s="83">
        <f t="shared" si="6"/>
        <v>20.689655172413794</v>
      </c>
      <c r="Q23" s="63">
        <v>50</v>
      </c>
      <c r="R23" s="84">
        <f t="shared" si="7"/>
        <v>-2.1917007597895974</v>
      </c>
      <c r="S23" s="39">
        <f t="shared" si="0"/>
        <v>47.8082992402104</v>
      </c>
      <c r="T23" s="85">
        <v>19</v>
      </c>
      <c r="U23" s="81">
        <f t="shared" si="8"/>
        <v>0</v>
      </c>
      <c r="V23" s="74">
        <v>19</v>
      </c>
      <c r="W23" s="85">
        <v>29</v>
      </c>
      <c r="X23" s="81">
        <f t="shared" si="9"/>
        <v>-1</v>
      </c>
      <c r="Y23" s="74">
        <v>28</v>
      </c>
    </row>
    <row r="24" spans="1:25" ht="12.75">
      <c r="A24" s="70">
        <v>20</v>
      </c>
      <c r="B24" s="62" t="s">
        <v>24</v>
      </c>
      <c r="C24" s="86">
        <v>65.9</v>
      </c>
      <c r="D24" s="79">
        <f t="shared" si="1"/>
        <v>-3.700000000000003</v>
      </c>
      <c r="E24" s="86">
        <v>62.2</v>
      </c>
      <c r="F24" s="87">
        <v>51</v>
      </c>
      <c r="G24" s="81">
        <f t="shared" si="2"/>
        <v>1</v>
      </c>
      <c r="H24" s="74">
        <v>52</v>
      </c>
      <c r="I24" s="87">
        <v>14</v>
      </c>
      <c r="J24" s="81">
        <f t="shared" si="3"/>
        <v>0</v>
      </c>
      <c r="K24" s="74">
        <v>14</v>
      </c>
      <c r="L24" s="83">
        <f t="shared" si="4"/>
        <v>26.923076923076923</v>
      </c>
      <c r="M24" s="87">
        <v>15</v>
      </c>
      <c r="N24" s="81">
        <f t="shared" si="5"/>
        <v>0</v>
      </c>
      <c r="O24" s="74">
        <v>15</v>
      </c>
      <c r="P24" s="83">
        <f t="shared" si="6"/>
        <v>29.41176470588235</v>
      </c>
      <c r="Q24" s="63">
        <v>56.86274509803921</v>
      </c>
      <c r="R24" s="84">
        <f t="shared" si="7"/>
        <v>-0.5279034690799378</v>
      </c>
      <c r="S24" s="39">
        <f t="shared" si="0"/>
        <v>56.334841628959275</v>
      </c>
      <c r="T24" s="85">
        <v>23</v>
      </c>
      <c r="U24" s="81">
        <f t="shared" si="8"/>
        <v>-1</v>
      </c>
      <c r="V24" s="74">
        <v>22</v>
      </c>
      <c r="W24" s="85">
        <v>22</v>
      </c>
      <c r="X24" s="81">
        <f t="shared" si="9"/>
        <v>1</v>
      </c>
      <c r="Y24" s="74">
        <v>23</v>
      </c>
    </row>
    <row r="25" spans="1:25" ht="12.75">
      <c r="A25" s="70">
        <v>21</v>
      </c>
      <c r="B25" s="62" t="s">
        <v>25</v>
      </c>
      <c r="C25" s="86">
        <v>51</v>
      </c>
      <c r="D25" s="79">
        <f t="shared" si="1"/>
        <v>0</v>
      </c>
      <c r="E25" s="86">
        <v>51</v>
      </c>
      <c r="F25" s="87">
        <v>31</v>
      </c>
      <c r="G25" s="81">
        <f t="shared" si="2"/>
        <v>0</v>
      </c>
      <c r="H25" s="74">
        <v>31</v>
      </c>
      <c r="I25" s="87">
        <v>14</v>
      </c>
      <c r="J25" s="81">
        <f t="shared" si="3"/>
        <v>0</v>
      </c>
      <c r="K25" s="74">
        <v>14</v>
      </c>
      <c r="L25" s="83">
        <f t="shared" si="4"/>
        <v>45.16129032258065</v>
      </c>
      <c r="M25" s="87">
        <v>7</v>
      </c>
      <c r="N25" s="81">
        <f t="shared" si="5"/>
        <v>-1</v>
      </c>
      <c r="O25" s="74">
        <v>6</v>
      </c>
      <c r="P25" s="83">
        <f t="shared" si="6"/>
        <v>19.35483870967742</v>
      </c>
      <c r="Q25" s="63">
        <v>67.74193548387098</v>
      </c>
      <c r="R25" s="84">
        <f t="shared" si="7"/>
        <v>-3.225806451612911</v>
      </c>
      <c r="S25" s="39">
        <f t="shared" si="0"/>
        <v>64.51612903225806</v>
      </c>
      <c r="T25" s="85">
        <v>20</v>
      </c>
      <c r="U25" s="81">
        <f t="shared" si="8"/>
        <v>-1</v>
      </c>
      <c r="V25" s="74">
        <v>19</v>
      </c>
      <c r="W25" s="85">
        <v>10</v>
      </c>
      <c r="X25" s="81">
        <f t="shared" si="9"/>
        <v>-1</v>
      </c>
      <c r="Y25" s="74">
        <v>9</v>
      </c>
    </row>
    <row r="26" spans="1:25" ht="12.75">
      <c r="A26" s="70">
        <v>22</v>
      </c>
      <c r="B26" s="62" t="s">
        <v>26</v>
      </c>
      <c r="C26" s="86">
        <v>22</v>
      </c>
      <c r="D26" s="79">
        <f t="shared" si="1"/>
        <v>-3.25</v>
      </c>
      <c r="E26" s="86">
        <v>18.75</v>
      </c>
      <c r="F26" s="87">
        <v>18</v>
      </c>
      <c r="G26" s="81">
        <f t="shared" si="2"/>
        <v>0</v>
      </c>
      <c r="H26" s="74">
        <v>18</v>
      </c>
      <c r="I26" s="87">
        <v>5</v>
      </c>
      <c r="J26" s="81">
        <f t="shared" si="3"/>
        <v>0</v>
      </c>
      <c r="K26" s="74">
        <v>5</v>
      </c>
      <c r="L26" s="83">
        <f t="shared" si="4"/>
        <v>27.77777777777778</v>
      </c>
      <c r="M26" s="87">
        <v>1</v>
      </c>
      <c r="N26" s="81">
        <f t="shared" si="5"/>
        <v>0</v>
      </c>
      <c r="O26" s="74">
        <v>1</v>
      </c>
      <c r="P26" s="83">
        <f t="shared" si="6"/>
        <v>5.555555555555555</v>
      </c>
      <c r="Q26" s="63">
        <v>33.333333333333336</v>
      </c>
      <c r="R26" s="84">
        <f t="shared" si="7"/>
        <v>0</v>
      </c>
      <c r="S26" s="39">
        <f t="shared" si="0"/>
        <v>33.333333333333336</v>
      </c>
      <c r="T26" s="85">
        <v>6</v>
      </c>
      <c r="U26" s="81">
        <f t="shared" si="8"/>
        <v>0</v>
      </c>
      <c r="V26" s="74">
        <v>6</v>
      </c>
      <c r="W26" s="85">
        <v>11</v>
      </c>
      <c r="X26" s="81">
        <f t="shared" si="9"/>
        <v>0</v>
      </c>
      <c r="Y26" s="74">
        <v>11</v>
      </c>
    </row>
    <row r="27" spans="1:25" ht="12.75">
      <c r="A27" s="70">
        <v>23</v>
      </c>
      <c r="B27" s="62" t="s">
        <v>27</v>
      </c>
      <c r="C27" s="86">
        <v>24.25</v>
      </c>
      <c r="D27" s="79">
        <f t="shared" si="1"/>
        <v>1.25</v>
      </c>
      <c r="E27" s="86">
        <v>25.5</v>
      </c>
      <c r="F27" s="87">
        <v>20</v>
      </c>
      <c r="G27" s="81">
        <f t="shared" si="2"/>
        <v>0</v>
      </c>
      <c r="H27" s="74">
        <v>20</v>
      </c>
      <c r="I27" s="87">
        <v>3</v>
      </c>
      <c r="J27" s="81">
        <f t="shared" si="3"/>
        <v>1</v>
      </c>
      <c r="K27" s="74">
        <v>4</v>
      </c>
      <c r="L27" s="83">
        <f t="shared" si="4"/>
        <v>20</v>
      </c>
      <c r="M27" s="87">
        <v>8</v>
      </c>
      <c r="N27" s="81">
        <f t="shared" si="5"/>
        <v>0</v>
      </c>
      <c r="O27" s="74">
        <v>8</v>
      </c>
      <c r="P27" s="83">
        <f t="shared" si="6"/>
        <v>40</v>
      </c>
      <c r="Q27" s="63">
        <v>55</v>
      </c>
      <c r="R27" s="84">
        <f t="shared" si="7"/>
        <v>5</v>
      </c>
      <c r="S27" s="39">
        <f t="shared" si="0"/>
        <v>60</v>
      </c>
      <c r="T27" s="85">
        <v>6</v>
      </c>
      <c r="U27" s="81">
        <f t="shared" si="8"/>
        <v>1</v>
      </c>
      <c r="V27" s="74">
        <v>7</v>
      </c>
      <c r="W27" s="85">
        <v>13</v>
      </c>
      <c r="X27" s="81">
        <f t="shared" si="9"/>
        <v>0</v>
      </c>
      <c r="Y27" s="74">
        <v>13</v>
      </c>
    </row>
    <row r="28" spans="1:25" ht="12.75">
      <c r="A28" s="70">
        <v>24</v>
      </c>
      <c r="B28" s="62" t="s">
        <v>28</v>
      </c>
      <c r="C28" s="86">
        <v>83.75</v>
      </c>
      <c r="D28" s="79">
        <f t="shared" si="1"/>
        <v>0.5</v>
      </c>
      <c r="E28" s="86">
        <v>84.25</v>
      </c>
      <c r="F28" s="87">
        <v>63</v>
      </c>
      <c r="G28" s="81">
        <f t="shared" si="2"/>
        <v>-3</v>
      </c>
      <c r="H28" s="74">
        <v>60</v>
      </c>
      <c r="I28" s="87">
        <v>14</v>
      </c>
      <c r="J28" s="81">
        <f t="shared" si="3"/>
        <v>-2</v>
      </c>
      <c r="K28" s="74">
        <v>12</v>
      </c>
      <c r="L28" s="83">
        <f t="shared" si="4"/>
        <v>20</v>
      </c>
      <c r="M28" s="87">
        <v>36</v>
      </c>
      <c r="N28" s="81">
        <f t="shared" si="5"/>
        <v>-2</v>
      </c>
      <c r="O28" s="74">
        <v>34</v>
      </c>
      <c r="P28" s="83">
        <f t="shared" si="6"/>
        <v>53.96825396825397</v>
      </c>
      <c r="Q28" s="63">
        <v>79.36507936507937</v>
      </c>
      <c r="R28" s="84">
        <f t="shared" si="7"/>
        <v>-5.396825396825392</v>
      </c>
      <c r="S28" s="39">
        <f t="shared" si="0"/>
        <v>73.96825396825398</v>
      </c>
      <c r="T28" s="85">
        <v>18</v>
      </c>
      <c r="U28" s="81">
        <f t="shared" si="8"/>
        <v>-1</v>
      </c>
      <c r="V28" s="74">
        <v>17</v>
      </c>
      <c r="W28" s="85">
        <v>42</v>
      </c>
      <c r="X28" s="81">
        <f t="shared" si="9"/>
        <v>-2</v>
      </c>
      <c r="Y28" s="74">
        <v>40</v>
      </c>
    </row>
    <row r="29" spans="1:25" ht="12.75">
      <c r="A29" s="70">
        <v>25</v>
      </c>
      <c r="B29" s="62" t="s">
        <v>29</v>
      </c>
      <c r="C29" s="86">
        <v>90.75</v>
      </c>
      <c r="D29" s="79">
        <f t="shared" si="1"/>
        <v>0.25</v>
      </c>
      <c r="E29" s="86">
        <v>91</v>
      </c>
      <c r="F29" s="87">
        <v>62</v>
      </c>
      <c r="G29" s="81">
        <f t="shared" si="2"/>
        <v>-1</v>
      </c>
      <c r="H29" s="74">
        <v>61</v>
      </c>
      <c r="I29" s="87">
        <v>19</v>
      </c>
      <c r="J29" s="81">
        <f t="shared" si="3"/>
        <v>0</v>
      </c>
      <c r="K29" s="74">
        <v>19</v>
      </c>
      <c r="L29" s="83">
        <f t="shared" si="4"/>
        <v>31.147540983606557</v>
      </c>
      <c r="M29" s="87">
        <v>15</v>
      </c>
      <c r="N29" s="81">
        <f t="shared" si="5"/>
        <v>-1</v>
      </c>
      <c r="O29" s="74">
        <v>14</v>
      </c>
      <c r="P29" s="83">
        <f t="shared" si="6"/>
        <v>22.580645161290324</v>
      </c>
      <c r="Q29" s="63">
        <v>54.83870967741936</v>
      </c>
      <c r="R29" s="84">
        <f t="shared" si="7"/>
        <v>-1.1105235325224783</v>
      </c>
      <c r="S29" s="39">
        <f t="shared" si="0"/>
        <v>53.72818614489688</v>
      </c>
      <c r="T29" s="85">
        <v>33</v>
      </c>
      <c r="U29" s="81">
        <f t="shared" si="8"/>
        <v>-2</v>
      </c>
      <c r="V29" s="74">
        <v>31</v>
      </c>
      <c r="W29" s="85">
        <v>27</v>
      </c>
      <c r="X29" s="81">
        <f t="shared" si="9"/>
        <v>0</v>
      </c>
      <c r="Y29" s="74">
        <v>27</v>
      </c>
    </row>
    <row r="30" spans="1:25" ht="12.75">
      <c r="A30" s="70">
        <v>26</v>
      </c>
      <c r="B30" s="62" t="s">
        <v>30</v>
      </c>
      <c r="C30" s="86">
        <v>38.5</v>
      </c>
      <c r="D30" s="79">
        <f t="shared" si="1"/>
        <v>0.5</v>
      </c>
      <c r="E30" s="86">
        <v>39</v>
      </c>
      <c r="F30" s="87">
        <v>25</v>
      </c>
      <c r="G30" s="81">
        <f t="shared" si="2"/>
        <v>0</v>
      </c>
      <c r="H30" s="74">
        <v>25</v>
      </c>
      <c r="I30" s="87">
        <v>9</v>
      </c>
      <c r="J30" s="81">
        <f t="shared" si="3"/>
        <v>-3</v>
      </c>
      <c r="K30" s="74">
        <v>6</v>
      </c>
      <c r="L30" s="83">
        <f t="shared" si="4"/>
        <v>24</v>
      </c>
      <c r="M30" s="87">
        <v>7</v>
      </c>
      <c r="N30" s="81">
        <f t="shared" si="5"/>
        <v>0</v>
      </c>
      <c r="O30" s="74">
        <v>7</v>
      </c>
      <c r="P30" s="83">
        <f t="shared" si="6"/>
        <v>28</v>
      </c>
      <c r="Q30" s="63">
        <v>64</v>
      </c>
      <c r="R30" s="84">
        <f t="shared" si="7"/>
        <v>-12</v>
      </c>
      <c r="S30" s="39">
        <f t="shared" si="0"/>
        <v>52</v>
      </c>
      <c r="T30" s="85">
        <v>15</v>
      </c>
      <c r="U30" s="81">
        <f t="shared" si="8"/>
        <v>-1</v>
      </c>
      <c r="V30" s="74">
        <v>14</v>
      </c>
      <c r="W30" s="85">
        <v>10</v>
      </c>
      <c r="X30" s="81">
        <f t="shared" si="9"/>
        <v>1</v>
      </c>
      <c r="Y30" s="74">
        <v>11</v>
      </c>
    </row>
    <row r="31" spans="1:25" ht="12.75">
      <c r="A31" s="70">
        <v>27</v>
      </c>
      <c r="B31" s="62" t="s">
        <v>31</v>
      </c>
      <c r="C31" s="86">
        <v>62</v>
      </c>
      <c r="D31" s="79">
        <f t="shared" si="1"/>
        <v>1</v>
      </c>
      <c r="E31" s="86">
        <v>63</v>
      </c>
      <c r="F31" s="87">
        <v>41</v>
      </c>
      <c r="G31" s="81">
        <f t="shared" si="2"/>
        <v>1</v>
      </c>
      <c r="H31" s="74">
        <v>42</v>
      </c>
      <c r="I31" s="87">
        <v>16</v>
      </c>
      <c r="J31" s="81">
        <f t="shared" si="3"/>
        <v>0</v>
      </c>
      <c r="K31" s="74">
        <v>16</v>
      </c>
      <c r="L31" s="83">
        <f t="shared" si="4"/>
        <v>38.095238095238095</v>
      </c>
      <c r="M31" s="87">
        <v>6</v>
      </c>
      <c r="N31" s="81">
        <f t="shared" si="5"/>
        <v>0</v>
      </c>
      <c r="O31" s="74">
        <v>6</v>
      </c>
      <c r="P31" s="83">
        <f t="shared" si="6"/>
        <v>14.634146341463415</v>
      </c>
      <c r="Q31" s="63">
        <v>53.65853658536585</v>
      </c>
      <c r="R31" s="84">
        <f t="shared" si="7"/>
        <v>-0.9291521486643433</v>
      </c>
      <c r="S31" s="39">
        <f t="shared" si="0"/>
        <v>52.72938443670151</v>
      </c>
      <c r="T31" s="85">
        <v>27</v>
      </c>
      <c r="U31" s="81">
        <f t="shared" si="8"/>
        <v>0</v>
      </c>
      <c r="V31" s="74">
        <v>27</v>
      </c>
      <c r="W31" s="85">
        <v>14</v>
      </c>
      <c r="X31" s="81">
        <f t="shared" si="9"/>
        <v>0</v>
      </c>
      <c r="Y31" s="74">
        <v>14</v>
      </c>
    </row>
    <row r="32" spans="1:25" ht="12.75">
      <c r="A32" s="70">
        <v>28</v>
      </c>
      <c r="B32" s="62" t="s">
        <v>32</v>
      </c>
      <c r="C32" s="86">
        <v>217.5</v>
      </c>
      <c r="D32" s="79">
        <f t="shared" si="1"/>
        <v>-2.5</v>
      </c>
      <c r="E32" s="86">
        <v>215</v>
      </c>
      <c r="F32" s="87">
        <v>110</v>
      </c>
      <c r="G32" s="81">
        <f t="shared" si="2"/>
        <v>3</v>
      </c>
      <c r="H32" s="74">
        <v>113</v>
      </c>
      <c r="I32" s="87">
        <v>58</v>
      </c>
      <c r="J32" s="81">
        <f t="shared" si="3"/>
        <v>5</v>
      </c>
      <c r="K32" s="74">
        <v>63</v>
      </c>
      <c r="L32" s="83">
        <f t="shared" si="4"/>
        <v>55.75221238938053</v>
      </c>
      <c r="M32" s="87">
        <v>9</v>
      </c>
      <c r="N32" s="81">
        <f t="shared" si="5"/>
        <v>-1</v>
      </c>
      <c r="O32" s="74">
        <v>8</v>
      </c>
      <c r="P32" s="83">
        <f t="shared" si="6"/>
        <v>7.2727272727272725</v>
      </c>
      <c r="Q32" s="63">
        <v>60.90909090909091</v>
      </c>
      <c r="R32" s="84">
        <f t="shared" si="7"/>
        <v>2.1158487530168983</v>
      </c>
      <c r="S32" s="39">
        <f t="shared" si="0"/>
        <v>63.024939662107805</v>
      </c>
      <c r="T32" s="85">
        <v>94</v>
      </c>
      <c r="U32" s="81">
        <f t="shared" si="8"/>
        <v>4</v>
      </c>
      <c r="V32" s="74">
        <v>98</v>
      </c>
      <c r="W32" s="85">
        <v>16</v>
      </c>
      <c r="X32" s="81">
        <f t="shared" si="9"/>
        <v>-1</v>
      </c>
      <c r="Y32" s="74">
        <v>15</v>
      </c>
    </row>
    <row r="33" spans="1:25" ht="12.75">
      <c r="A33" s="70">
        <v>29</v>
      </c>
      <c r="B33" s="62" t="s">
        <v>33</v>
      </c>
      <c r="C33" s="86">
        <v>168</v>
      </c>
      <c r="D33" s="79">
        <f t="shared" si="1"/>
        <v>0</v>
      </c>
      <c r="E33" s="86">
        <v>168</v>
      </c>
      <c r="F33" s="87">
        <v>74</v>
      </c>
      <c r="G33" s="81">
        <f t="shared" si="2"/>
        <v>0</v>
      </c>
      <c r="H33" s="74">
        <v>74</v>
      </c>
      <c r="I33" s="87">
        <v>33</v>
      </c>
      <c r="J33" s="81">
        <f t="shared" si="3"/>
        <v>3</v>
      </c>
      <c r="K33" s="74">
        <v>36</v>
      </c>
      <c r="L33" s="83">
        <f t="shared" si="4"/>
        <v>48.648648648648646</v>
      </c>
      <c r="M33" s="87">
        <v>6</v>
      </c>
      <c r="N33" s="81">
        <f t="shared" si="5"/>
        <v>-1</v>
      </c>
      <c r="O33" s="74">
        <v>5</v>
      </c>
      <c r="P33" s="83">
        <f t="shared" si="6"/>
        <v>6.756756756756757</v>
      </c>
      <c r="Q33" s="63">
        <v>52.70270270270271</v>
      </c>
      <c r="R33" s="84">
        <f t="shared" si="7"/>
        <v>2.7027027027026946</v>
      </c>
      <c r="S33" s="39">
        <f t="shared" si="0"/>
        <v>55.4054054054054</v>
      </c>
      <c r="T33" s="85">
        <v>63</v>
      </c>
      <c r="U33" s="81">
        <f t="shared" si="8"/>
        <v>-2</v>
      </c>
      <c r="V33" s="74">
        <v>61</v>
      </c>
      <c r="W33" s="85">
        <v>11</v>
      </c>
      <c r="X33" s="81">
        <f t="shared" si="9"/>
        <v>0</v>
      </c>
      <c r="Y33" s="74">
        <v>11</v>
      </c>
    </row>
    <row r="34" spans="1:25" ht="12.75">
      <c r="A34" s="70">
        <v>30</v>
      </c>
      <c r="B34" s="62" t="s">
        <v>34</v>
      </c>
      <c r="C34" s="86">
        <v>233</v>
      </c>
      <c r="D34" s="79">
        <f t="shared" si="1"/>
        <v>0</v>
      </c>
      <c r="E34" s="86">
        <v>233</v>
      </c>
      <c r="F34" s="87">
        <v>144</v>
      </c>
      <c r="G34" s="81">
        <f t="shared" si="2"/>
        <v>6</v>
      </c>
      <c r="H34" s="74">
        <v>150</v>
      </c>
      <c r="I34" s="87">
        <v>73</v>
      </c>
      <c r="J34" s="81">
        <f t="shared" si="3"/>
        <v>8</v>
      </c>
      <c r="K34" s="74">
        <v>81</v>
      </c>
      <c r="L34" s="83">
        <f t="shared" si="4"/>
        <v>54</v>
      </c>
      <c r="M34" s="87">
        <v>2</v>
      </c>
      <c r="N34" s="81">
        <f t="shared" si="5"/>
        <v>0</v>
      </c>
      <c r="O34" s="74">
        <v>2</v>
      </c>
      <c r="P34" s="83">
        <f t="shared" si="6"/>
        <v>1.3888888888888888</v>
      </c>
      <c r="Q34" s="63">
        <v>52.08333333333333</v>
      </c>
      <c r="R34" s="84">
        <f t="shared" si="7"/>
        <v>3.305555555555557</v>
      </c>
      <c r="S34" s="39">
        <f t="shared" si="0"/>
        <v>55.388888888888886</v>
      </c>
      <c r="T34" s="85">
        <v>138</v>
      </c>
      <c r="U34" s="81">
        <f t="shared" si="8"/>
        <v>6</v>
      </c>
      <c r="V34" s="74">
        <v>144</v>
      </c>
      <c r="W34" s="85">
        <v>4</v>
      </c>
      <c r="X34" s="81">
        <f t="shared" si="9"/>
        <v>2</v>
      </c>
      <c r="Y34" s="74">
        <v>6</v>
      </c>
    </row>
    <row r="35" spans="1:25" ht="12.75">
      <c r="A35" s="70">
        <v>31</v>
      </c>
      <c r="B35" s="62" t="s">
        <v>35</v>
      </c>
      <c r="C35" s="86">
        <v>53</v>
      </c>
      <c r="D35" s="79">
        <f t="shared" si="1"/>
        <v>1</v>
      </c>
      <c r="E35" s="86">
        <v>54</v>
      </c>
      <c r="F35" s="87">
        <v>37</v>
      </c>
      <c r="G35" s="81">
        <f t="shared" si="2"/>
        <v>0</v>
      </c>
      <c r="H35" s="74">
        <v>37</v>
      </c>
      <c r="I35" s="87">
        <v>20</v>
      </c>
      <c r="J35" s="81">
        <f t="shared" si="3"/>
        <v>0</v>
      </c>
      <c r="K35" s="74">
        <v>20</v>
      </c>
      <c r="L35" s="83">
        <f t="shared" si="4"/>
        <v>54.054054054054056</v>
      </c>
      <c r="M35" s="87">
        <v>1</v>
      </c>
      <c r="N35" s="81">
        <f t="shared" si="5"/>
        <v>-1</v>
      </c>
      <c r="O35" s="74">
        <v>0</v>
      </c>
      <c r="P35" s="83">
        <f t="shared" si="6"/>
        <v>0</v>
      </c>
      <c r="Q35" s="63">
        <v>56.75675675675676</v>
      </c>
      <c r="R35" s="84">
        <f t="shared" si="7"/>
        <v>-2.7027027027027017</v>
      </c>
      <c r="S35" s="39">
        <f t="shared" si="0"/>
        <v>54.054054054054056</v>
      </c>
      <c r="T35" s="85">
        <v>35</v>
      </c>
      <c r="U35" s="81">
        <f t="shared" si="8"/>
        <v>1</v>
      </c>
      <c r="V35" s="74">
        <v>36</v>
      </c>
      <c r="W35" s="85">
        <v>1</v>
      </c>
      <c r="X35" s="81">
        <f t="shared" si="9"/>
        <v>-1</v>
      </c>
      <c r="Y35" s="74">
        <v>0</v>
      </c>
    </row>
    <row r="36" spans="1:25" ht="12.75">
      <c r="A36" s="70">
        <v>32</v>
      </c>
      <c r="B36" s="62" t="s">
        <v>36</v>
      </c>
      <c r="C36" s="86">
        <v>44.5</v>
      </c>
      <c r="D36" s="79">
        <f t="shared" si="1"/>
        <v>0</v>
      </c>
      <c r="E36" s="86">
        <v>44.5</v>
      </c>
      <c r="F36" s="87">
        <v>24</v>
      </c>
      <c r="G36" s="81">
        <f t="shared" si="2"/>
        <v>1</v>
      </c>
      <c r="H36" s="74">
        <v>25</v>
      </c>
      <c r="I36" s="87">
        <v>10</v>
      </c>
      <c r="J36" s="81">
        <f t="shared" si="3"/>
        <v>2</v>
      </c>
      <c r="K36" s="74">
        <v>12</v>
      </c>
      <c r="L36" s="83">
        <f t="shared" si="4"/>
        <v>48</v>
      </c>
      <c r="M36" s="87">
        <v>1</v>
      </c>
      <c r="N36" s="81">
        <f t="shared" si="5"/>
        <v>0</v>
      </c>
      <c r="O36" s="74">
        <v>1</v>
      </c>
      <c r="P36" s="83">
        <f t="shared" si="6"/>
        <v>4.166666666666667</v>
      </c>
      <c r="Q36" s="63">
        <v>45.83333333333333</v>
      </c>
      <c r="R36" s="84">
        <f t="shared" si="7"/>
        <v>6.333333333333336</v>
      </c>
      <c r="S36" s="39">
        <f t="shared" si="0"/>
        <v>52.166666666666664</v>
      </c>
      <c r="T36" s="85">
        <v>17</v>
      </c>
      <c r="U36" s="81">
        <f t="shared" si="8"/>
        <v>2</v>
      </c>
      <c r="V36" s="74">
        <v>19</v>
      </c>
      <c r="W36" s="85">
        <v>7</v>
      </c>
      <c r="X36" s="81">
        <f t="shared" si="9"/>
        <v>-1</v>
      </c>
      <c r="Y36" s="74">
        <v>6</v>
      </c>
    </row>
    <row r="37" spans="1:25" s="65" customFormat="1" ht="15">
      <c r="A37" s="70">
        <v>33</v>
      </c>
      <c r="B37" s="38" t="s">
        <v>37</v>
      </c>
      <c r="C37" s="67">
        <v>0.5</v>
      </c>
      <c r="D37" s="79">
        <f t="shared" si="1"/>
        <v>0</v>
      </c>
      <c r="E37" s="92">
        <v>0.5</v>
      </c>
      <c r="F37" s="87">
        <v>1</v>
      </c>
      <c r="G37" s="81">
        <f t="shared" si="2"/>
        <v>0</v>
      </c>
      <c r="H37" s="93">
        <v>1</v>
      </c>
      <c r="I37" s="87">
        <v>0</v>
      </c>
      <c r="J37" s="81">
        <f t="shared" si="3"/>
        <v>0</v>
      </c>
      <c r="K37" s="93">
        <v>0</v>
      </c>
      <c r="L37" s="83">
        <f t="shared" si="4"/>
        <v>0</v>
      </c>
      <c r="M37" s="87">
        <v>0</v>
      </c>
      <c r="N37" s="81">
        <f t="shared" si="5"/>
        <v>0</v>
      </c>
      <c r="O37" s="93">
        <v>0</v>
      </c>
      <c r="P37" s="83">
        <f t="shared" si="6"/>
        <v>0</v>
      </c>
      <c r="Q37" s="94">
        <v>0</v>
      </c>
      <c r="R37" s="84">
        <f t="shared" si="7"/>
        <v>0</v>
      </c>
      <c r="S37" s="39">
        <f t="shared" si="0"/>
        <v>0</v>
      </c>
      <c r="T37" s="88">
        <v>1</v>
      </c>
      <c r="U37" s="81">
        <f t="shared" si="8"/>
        <v>0</v>
      </c>
      <c r="V37" s="93">
        <v>1</v>
      </c>
      <c r="W37" s="88">
        <v>0</v>
      </c>
      <c r="X37" s="81">
        <f t="shared" si="9"/>
        <v>0</v>
      </c>
      <c r="Y37" s="93">
        <v>0</v>
      </c>
    </row>
    <row r="38" spans="1:25" ht="12.75">
      <c r="A38" s="257" t="s">
        <v>38</v>
      </c>
      <c r="B38" s="257"/>
      <c r="C38" s="86">
        <f>SUM(C5:C37)</f>
        <v>2125.3</v>
      </c>
      <c r="D38" s="79">
        <f t="shared" si="1"/>
        <v>-3.199999999999818</v>
      </c>
      <c r="E38" s="86">
        <f>SUM(E5:E37)</f>
        <v>2122.1000000000004</v>
      </c>
      <c r="F38" s="89">
        <f>SUM(F5:F37)</f>
        <v>1403</v>
      </c>
      <c r="G38" s="81">
        <f t="shared" si="2"/>
        <v>2</v>
      </c>
      <c r="H38" s="74">
        <f>SUM(H5:H37)</f>
        <v>1405</v>
      </c>
      <c r="I38" s="89">
        <f>SUM(I5:I37)</f>
        <v>484</v>
      </c>
      <c r="J38" s="81">
        <f t="shared" si="3"/>
        <v>9</v>
      </c>
      <c r="K38" s="74">
        <f>SUM(K5:K37)</f>
        <v>493</v>
      </c>
      <c r="L38" s="83">
        <f t="shared" si="4"/>
        <v>35.08896797153025</v>
      </c>
      <c r="M38" s="89">
        <f>SUM(M5:M37)</f>
        <v>315</v>
      </c>
      <c r="N38" s="81">
        <f t="shared" si="5"/>
        <v>-19</v>
      </c>
      <c r="O38" s="74">
        <f>SUM(O5:O37)</f>
        <v>296</v>
      </c>
      <c r="P38" s="83">
        <f t="shared" si="6"/>
        <v>21.097647897362794</v>
      </c>
      <c r="Q38" s="63">
        <v>56.94939415538133</v>
      </c>
      <c r="R38" s="84">
        <f t="shared" si="7"/>
        <v>-0.7627782864882846</v>
      </c>
      <c r="S38" s="39">
        <f t="shared" si="0"/>
        <v>56.18661586889304</v>
      </c>
      <c r="T38" s="85">
        <f>SUM(T5:T37)</f>
        <v>783</v>
      </c>
      <c r="U38" s="81">
        <f t="shared" si="8"/>
        <v>13</v>
      </c>
      <c r="V38" s="74">
        <f>SUM(V5:V37)</f>
        <v>796</v>
      </c>
      <c r="W38" s="85">
        <f>SUM(W5:W37)</f>
        <v>555</v>
      </c>
      <c r="X38" s="81">
        <f t="shared" si="9"/>
        <v>-15</v>
      </c>
      <c r="Y38" s="74">
        <f>SUM(Y5:Y37)</f>
        <v>540</v>
      </c>
    </row>
    <row r="39" ht="12.75">
      <c r="U39" s="90"/>
    </row>
    <row r="40" ht="12.75">
      <c r="C40" s="91"/>
    </row>
    <row r="45" ht="12.75">
      <c r="C45" s="59" t="str">
        <f>HYPERLINK("#Оглавление!A1","Назад в оглавление")</f>
        <v>Назад в оглавление</v>
      </c>
    </row>
  </sheetData>
  <sheetProtection/>
  <mergeCells count="24">
    <mergeCell ref="A1:P1"/>
    <mergeCell ref="Q1:Y1"/>
    <mergeCell ref="A2:A4"/>
    <mergeCell ref="B2:B4"/>
    <mergeCell ref="C2:C4"/>
    <mergeCell ref="D2:D4"/>
    <mergeCell ref="X3:X4"/>
    <mergeCell ref="E2:E4"/>
    <mergeCell ref="I2:L2"/>
    <mergeCell ref="M2:P2"/>
    <mergeCell ref="W2:Y2"/>
    <mergeCell ref="F3:F4"/>
    <mergeCell ref="G3:G4"/>
    <mergeCell ref="J3:J4"/>
    <mergeCell ref="K3:L3"/>
    <mergeCell ref="H3:H4"/>
    <mergeCell ref="F2:H2"/>
    <mergeCell ref="R3:R4"/>
    <mergeCell ref="U3:U4"/>
    <mergeCell ref="N3:N4"/>
    <mergeCell ref="O3:P3"/>
    <mergeCell ref="A38:B38"/>
    <mergeCell ref="Q2:S2"/>
    <mergeCell ref="T2:V2"/>
  </mergeCells>
  <conditionalFormatting sqref="D5:D38">
    <cfRule type="cellIs" priority="15" dxfId="17" operator="lessThan" stopIfTrue="1">
      <formula>0</formula>
    </cfRule>
    <cfRule type="cellIs" priority="16" dxfId="3" operator="greaterThan" stopIfTrue="1">
      <formula>0</formula>
    </cfRule>
  </conditionalFormatting>
  <conditionalFormatting sqref="J5:J38">
    <cfRule type="cellIs" priority="14" dxfId="3" operator="greaterThan" stopIfTrue="1">
      <formula>0</formula>
    </cfRule>
  </conditionalFormatting>
  <conditionalFormatting sqref="J6:J38">
    <cfRule type="cellIs" priority="13" dxfId="0" operator="lessThan" stopIfTrue="1">
      <formula>0</formula>
    </cfRule>
  </conditionalFormatting>
  <conditionalFormatting sqref="N5:N38">
    <cfRule type="cellIs" priority="12" dxfId="3" operator="greaterThan" stopIfTrue="1">
      <formula>0</formula>
    </cfRule>
  </conditionalFormatting>
  <conditionalFormatting sqref="N5:N38">
    <cfRule type="cellIs" priority="11" dxfId="0" operator="lessThan" stopIfTrue="1">
      <formula>0</formula>
    </cfRule>
  </conditionalFormatting>
  <conditionalFormatting sqref="R5:R38">
    <cfRule type="cellIs" priority="10" dxfId="3" operator="greaterThan" stopIfTrue="1">
      <formula>0</formula>
    </cfRule>
  </conditionalFormatting>
  <conditionalFormatting sqref="R5:R38">
    <cfRule type="cellIs" priority="9" dxfId="0" operator="lessThan" stopIfTrue="1">
      <formula>0</formula>
    </cfRule>
  </conditionalFormatting>
  <conditionalFormatting sqref="U5:U38">
    <cfRule type="cellIs" priority="7" dxfId="0" operator="lessThan" stopIfTrue="1">
      <formula>0</formula>
    </cfRule>
    <cfRule type="cellIs" priority="8" dxfId="3" operator="greaterThan" stopIfTrue="1">
      <formula>0</formula>
    </cfRule>
  </conditionalFormatting>
  <conditionalFormatting sqref="U39">
    <cfRule type="cellIs" priority="6" dxfId="7" operator="greaterThan" stopIfTrue="1">
      <formula>0</formula>
    </cfRule>
  </conditionalFormatting>
  <conditionalFormatting sqref="U39">
    <cfRule type="cellIs" priority="5" dxfId="0" operator="lessThan" stopIfTrue="1">
      <formula>0</formula>
    </cfRule>
  </conditionalFormatting>
  <conditionalFormatting sqref="X5:X38">
    <cfRule type="cellIs" priority="4" dxfId="3" operator="greaterThan" stopIfTrue="1">
      <formula>0</formula>
    </cfRule>
  </conditionalFormatting>
  <conditionalFormatting sqref="X5:X38">
    <cfRule type="cellIs" priority="3" dxfId="0" operator="lessThan" stopIfTrue="1">
      <formula>0</formula>
    </cfRule>
  </conditionalFormatting>
  <conditionalFormatting sqref="G5:G38">
    <cfRule type="cellIs" priority="2" dxfId="3" operator="greaterThan" stopIfTrue="1">
      <formula>0</formula>
    </cfRule>
  </conditionalFormatting>
  <conditionalFormatting sqref="G5:G38">
    <cfRule type="cellIs" priority="1" dxfId="0" operator="lessThan" stopIfTrue="1">
      <formula>0</formula>
    </cfRule>
  </conditionalFormatting>
  <printOptions/>
  <pageMargins left="0.16" right="0.16" top="0.29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H11" sqref="H11"/>
    </sheetView>
  </sheetViews>
  <sheetFormatPr defaultColWidth="11.00390625" defaultRowHeight="15"/>
  <cols>
    <col min="1" max="1" width="8.28125" style="105" customWidth="1"/>
    <col min="2" max="2" width="17.57421875" style="0" customWidth="1"/>
    <col min="3" max="3" width="7.140625" style="0" customWidth="1"/>
    <col min="4" max="4" width="8.421875" style="0" customWidth="1"/>
    <col min="5" max="6" width="9.7109375" style="0" customWidth="1"/>
    <col min="7" max="7" width="8.57421875" style="0" customWidth="1"/>
    <col min="8" max="8" width="9.421875" style="0" customWidth="1"/>
    <col min="9" max="9" width="9.140625" style="0" customWidth="1"/>
    <col min="10" max="10" width="10.00390625" style="0" customWidth="1"/>
    <col min="11" max="11" width="9.421875" style="0" customWidth="1"/>
    <col min="12" max="12" width="9.57421875" style="0" customWidth="1"/>
    <col min="13" max="13" width="9.00390625" style="0" customWidth="1"/>
  </cols>
  <sheetData>
    <row r="1" spans="1:14" ht="15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5" ht="15.75" customHeight="1">
      <c r="A2" s="274" t="s">
        <v>196</v>
      </c>
      <c r="B2" s="274"/>
      <c r="C2" s="274"/>
      <c r="D2" s="274"/>
      <c r="E2" s="274"/>
      <c r="F2" s="274"/>
      <c r="G2" s="274"/>
      <c r="H2" s="274"/>
      <c r="I2" s="269" t="s">
        <v>192</v>
      </c>
      <c r="J2" s="269"/>
      <c r="K2" s="269"/>
      <c r="L2" s="269"/>
      <c r="M2" s="269"/>
      <c r="N2" s="269"/>
      <c r="O2" s="169"/>
    </row>
    <row r="3" spans="1:14" ht="15">
      <c r="A3" s="270" t="s">
        <v>42</v>
      </c>
      <c r="B3" s="273" t="s">
        <v>43</v>
      </c>
      <c r="C3" s="270" t="s">
        <v>131</v>
      </c>
      <c r="D3" s="272" t="s">
        <v>132</v>
      </c>
      <c r="E3" s="270" t="s">
        <v>133</v>
      </c>
      <c r="F3" s="272" t="s">
        <v>132</v>
      </c>
      <c r="G3" s="270" t="s">
        <v>134</v>
      </c>
      <c r="H3" s="272" t="s">
        <v>132</v>
      </c>
      <c r="I3" s="270" t="s">
        <v>135</v>
      </c>
      <c r="J3" s="272" t="s">
        <v>132</v>
      </c>
      <c r="K3" s="270" t="s">
        <v>136</v>
      </c>
      <c r="L3" s="272" t="s">
        <v>132</v>
      </c>
      <c r="M3" s="270" t="s">
        <v>137</v>
      </c>
      <c r="N3" s="272" t="s">
        <v>132</v>
      </c>
    </row>
    <row r="4" spans="1:14" ht="15">
      <c r="A4" s="275"/>
      <c r="B4" s="276"/>
      <c r="C4" s="271" t="s">
        <v>131</v>
      </c>
      <c r="D4" s="273"/>
      <c r="E4" s="271" t="s">
        <v>133</v>
      </c>
      <c r="F4" s="273"/>
      <c r="G4" s="271" t="s">
        <v>134</v>
      </c>
      <c r="H4" s="273"/>
      <c r="I4" s="271"/>
      <c r="J4" s="273"/>
      <c r="K4" s="271"/>
      <c r="L4" s="273"/>
      <c r="M4" s="271"/>
      <c r="N4" s="273"/>
    </row>
    <row r="5" spans="1:14" ht="15">
      <c r="A5" s="95">
        <v>1</v>
      </c>
      <c r="B5" s="96" t="s">
        <v>88</v>
      </c>
      <c r="C5" s="97">
        <v>2</v>
      </c>
      <c r="D5" s="98">
        <v>0.06896551724137931</v>
      </c>
      <c r="E5" s="97">
        <v>14</v>
      </c>
      <c r="F5" s="98">
        <v>0.4827586206896552</v>
      </c>
      <c r="G5" s="97">
        <v>13</v>
      </c>
      <c r="H5" s="98">
        <v>0.4482758620689655</v>
      </c>
      <c r="I5" s="97">
        <v>4</v>
      </c>
      <c r="J5" s="98">
        <v>0.13793103448275862</v>
      </c>
      <c r="K5" s="97">
        <v>24</v>
      </c>
      <c r="L5" s="98">
        <v>0.8275862068965517</v>
      </c>
      <c r="M5" s="97">
        <v>1</v>
      </c>
      <c r="N5" s="98">
        <v>0.034482758620689655</v>
      </c>
    </row>
    <row r="6" spans="1:14" ht="15">
      <c r="A6" s="99">
        <v>2</v>
      </c>
      <c r="B6" s="100" t="s">
        <v>6</v>
      </c>
      <c r="C6" s="97">
        <v>4</v>
      </c>
      <c r="D6" s="98">
        <v>0.16</v>
      </c>
      <c r="E6" s="97">
        <v>4</v>
      </c>
      <c r="F6" s="98">
        <v>0.16</v>
      </c>
      <c r="G6" s="97">
        <v>17</v>
      </c>
      <c r="H6" s="98">
        <v>0.68</v>
      </c>
      <c r="I6" s="97">
        <v>4</v>
      </c>
      <c r="J6" s="98">
        <v>0.16</v>
      </c>
      <c r="K6" s="97">
        <v>15</v>
      </c>
      <c r="L6" s="98">
        <v>0.6</v>
      </c>
      <c r="M6" s="97">
        <v>6</v>
      </c>
      <c r="N6" s="98">
        <v>0.24</v>
      </c>
    </row>
    <row r="7" spans="1:14" ht="15">
      <c r="A7" s="99">
        <v>3</v>
      </c>
      <c r="B7" s="100" t="s">
        <v>7</v>
      </c>
      <c r="C7" s="97">
        <v>6</v>
      </c>
      <c r="D7" s="98">
        <v>0.23076923076923078</v>
      </c>
      <c r="E7" s="97">
        <v>3</v>
      </c>
      <c r="F7" s="98">
        <v>0.11538461538461539</v>
      </c>
      <c r="G7" s="97">
        <v>17</v>
      </c>
      <c r="H7" s="98">
        <v>0.6538461538461539</v>
      </c>
      <c r="I7" s="97">
        <v>4</v>
      </c>
      <c r="J7" s="98">
        <v>0.15384615384615385</v>
      </c>
      <c r="K7" s="97">
        <v>14</v>
      </c>
      <c r="L7" s="98">
        <v>0.5384615384615384</v>
      </c>
      <c r="M7" s="97">
        <v>8</v>
      </c>
      <c r="N7" s="98">
        <v>0.3076923076923077</v>
      </c>
    </row>
    <row r="8" spans="1:14" ht="15">
      <c r="A8" s="99">
        <v>4</v>
      </c>
      <c r="B8" s="100" t="s">
        <v>8</v>
      </c>
      <c r="C8" s="97">
        <v>0</v>
      </c>
      <c r="D8" s="98">
        <v>0</v>
      </c>
      <c r="E8" s="97">
        <v>7</v>
      </c>
      <c r="F8" s="98">
        <v>0.30434782608695654</v>
      </c>
      <c r="G8" s="97">
        <v>16</v>
      </c>
      <c r="H8" s="98">
        <v>0.6956521739130435</v>
      </c>
      <c r="I8" s="97">
        <v>0</v>
      </c>
      <c r="J8" s="98">
        <v>0</v>
      </c>
      <c r="K8" s="97">
        <v>14</v>
      </c>
      <c r="L8" s="98">
        <v>0.6086956521739131</v>
      </c>
      <c r="M8" s="97">
        <v>9</v>
      </c>
      <c r="N8" s="98">
        <v>0.391304347826087</v>
      </c>
    </row>
    <row r="9" spans="1:14" ht="15">
      <c r="A9" s="99">
        <v>5</v>
      </c>
      <c r="B9" s="100" t="s">
        <v>9</v>
      </c>
      <c r="C9" s="97">
        <v>10</v>
      </c>
      <c r="D9" s="98">
        <v>0.15873015873015872</v>
      </c>
      <c r="E9" s="97">
        <v>10</v>
      </c>
      <c r="F9" s="98">
        <v>0.15873015873015872</v>
      </c>
      <c r="G9" s="97">
        <v>43</v>
      </c>
      <c r="H9" s="98">
        <v>0.6825396825396826</v>
      </c>
      <c r="I9" s="97">
        <v>10</v>
      </c>
      <c r="J9" s="98">
        <v>0.15873015873015872</v>
      </c>
      <c r="K9" s="97">
        <v>32</v>
      </c>
      <c r="L9" s="98">
        <v>0.5079365079365079</v>
      </c>
      <c r="M9" s="97">
        <v>21</v>
      </c>
      <c r="N9" s="98">
        <v>0.3333333333333333</v>
      </c>
    </row>
    <row r="10" spans="1:14" ht="15">
      <c r="A10" s="99">
        <v>6</v>
      </c>
      <c r="B10" s="100" t="s">
        <v>10</v>
      </c>
      <c r="C10" s="97">
        <v>1</v>
      </c>
      <c r="D10" s="98">
        <v>0.029411764705882353</v>
      </c>
      <c r="E10" s="97">
        <v>7</v>
      </c>
      <c r="F10" s="98">
        <v>0.20588235294117646</v>
      </c>
      <c r="G10" s="97">
        <v>26</v>
      </c>
      <c r="H10" s="98">
        <v>0.7647058823529411</v>
      </c>
      <c r="I10" s="97">
        <v>0</v>
      </c>
      <c r="J10" s="98">
        <v>0</v>
      </c>
      <c r="K10" s="97">
        <v>18</v>
      </c>
      <c r="L10" s="98">
        <v>0.5294117647058824</v>
      </c>
      <c r="M10" s="97">
        <v>16</v>
      </c>
      <c r="N10" s="98">
        <v>0.47058823529411764</v>
      </c>
    </row>
    <row r="11" spans="1:14" ht="15">
      <c r="A11" s="99">
        <v>7</v>
      </c>
      <c r="B11" s="100" t="s">
        <v>11</v>
      </c>
      <c r="C11" s="97">
        <v>4</v>
      </c>
      <c r="D11" s="98">
        <v>0.1</v>
      </c>
      <c r="E11" s="97">
        <v>10</v>
      </c>
      <c r="F11" s="98">
        <v>0.25</v>
      </c>
      <c r="G11" s="97">
        <v>26</v>
      </c>
      <c r="H11" s="98">
        <v>0.65</v>
      </c>
      <c r="I11" s="97">
        <v>4</v>
      </c>
      <c r="J11" s="98">
        <v>0.1</v>
      </c>
      <c r="K11" s="97">
        <v>24</v>
      </c>
      <c r="L11" s="98">
        <v>0.6</v>
      </c>
      <c r="M11" s="97">
        <v>12</v>
      </c>
      <c r="N11" s="98">
        <v>0.3</v>
      </c>
    </row>
    <row r="12" spans="1:14" ht="15">
      <c r="A12" s="99">
        <v>8</v>
      </c>
      <c r="B12" s="100" t="s">
        <v>12</v>
      </c>
      <c r="C12" s="97">
        <v>1</v>
      </c>
      <c r="D12" s="98">
        <v>0.03125</v>
      </c>
      <c r="E12" s="97">
        <v>8</v>
      </c>
      <c r="F12" s="98">
        <v>0.25</v>
      </c>
      <c r="G12" s="97">
        <v>23</v>
      </c>
      <c r="H12" s="98">
        <v>0.71875</v>
      </c>
      <c r="I12" s="97">
        <v>0</v>
      </c>
      <c r="J12" s="98">
        <v>0</v>
      </c>
      <c r="K12" s="97">
        <v>21</v>
      </c>
      <c r="L12" s="98">
        <v>0.65625</v>
      </c>
      <c r="M12" s="97">
        <v>11</v>
      </c>
      <c r="N12" s="98">
        <v>0.34375</v>
      </c>
    </row>
    <row r="13" spans="1:14" ht="15">
      <c r="A13" s="99">
        <v>9</v>
      </c>
      <c r="B13" s="100" t="s">
        <v>13</v>
      </c>
      <c r="C13" s="97">
        <v>5</v>
      </c>
      <c r="D13" s="98">
        <v>0.10638297872340426</v>
      </c>
      <c r="E13" s="97">
        <v>17</v>
      </c>
      <c r="F13" s="98">
        <v>0.3617021276595745</v>
      </c>
      <c r="G13" s="97">
        <v>25</v>
      </c>
      <c r="H13" s="98">
        <v>0.5319148936170213</v>
      </c>
      <c r="I13" s="97">
        <v>7</v>
      </c>
      <c r="J13" s="98">
        <v>0.14893617021276595</v>
      </c>
      <c r="K13" s="97">
        <v>27</v>
      </c>
      <c r="L13" s="98">
        <v>0.574468085106383</v>
      </c>
      <c r="M13" s="97">
        <v>13</v>
      </c>
      <c r="N13" s="98">
        <v>0.2765957446808511</v>
      </c>
    </row>
    <row r="14" spans="1:14" ht="15">
      <c r="A14" s="99">
        <v>10</v>
      </c>
      <c r="B14" s="100" t="s">
        <v>14</v>
      </c>
      <c r="C14" s="97">
        <v>1</v>
      </c>
      <c r="D14" s="98">
        <v>0.05263157894736842</v>
      </c>
      <c r="E14" s="97">
        <v>2</v>
      </c>
      <c r="F14" s="98">
        <v>0.10526315789473684</v>
      </c>
      <c r="G14" s="97">
        <v>16</v>
      </c>
      <c r="H14" s="98">
        <v>0.8421052631578947</v>
      </c>
      <c r="I14" s="97">
        <v>1</v>
      </c>
      <c r="J14" s="98">
        <v>0.05263157894736842</v>
      </c>
      <c r="K14" s="97">
        <v>12</v>
      </c>
      <c r="L14" s="98">
        <v>0.631578947368421</v>
      </c>
      <c r="M14" s="97">
        <v>6</v>
      </c>
      <c r="N14" s="98">
        <v>0.3157894736842105</v>
      </c>
    </row>
    <row r="15" spans="1:14" ht="15">
      <c r="A15" s="99">
        <v>11</v>
      </c>
      <c r="B15" s="100" t="s">
        <v>15</v>
      </c>
      <c r="C15" s="97">
        <v>7</v>
      </c>
      <c r="D15" s="98">
        <v>0.175</v>
      </c>
      <c r="E15" s="97">
        <v>9</v>
      </c>
      <c r="F15" s="98">
        <v>0.225</v>
      </c>
      <c r="G15" s="97">
        <v>24</v>
      </c>
      <c r="H15" s="98">
        <v>0.6</v>
      </c>
      <c r="I15" s="97">
        <v>1</v>
      </c>
      <c r="J15" s="98">
        <v>0.025</v>
      </c>
      <c r="K15" s="97">
        <v>24</v>
      </c>
      <c r="L15" s="98">
        <v>0.6</v>
      </c>
      <c r="M15" s="97">
        <v>15</v>
      </c>
      <c r="N15" s="98">
        <v>0.375</v>
      </c>
    </row>
    <row r="16" spans="1:14" ht="15">
      <c r="A16" s="99">
        <v>12</v>
      </c>
      <c r="B16" s="100" t="s">
        <v>16</v>
      </c>
      <c r="C16" s="97">
        <v>0</v>
      </c>
      <c r="D16" s="98">
        <v>0</v>
      </c>
      <c r="E16" s="97">
        <v>5</v>
      </c>
      <c r="F16" s="98">
        <v>0.21739130434782608</v>
      </c>
      <c r="G16" s="97">
        <v>18</v>
      </c>
      <c r="H16" s="98">
        <v>0.782608695652174</v>
      </c>
      <c r="I16" s="97">
        <v>0</v>
      </c>
      <c r="J16" s="98">
        <v>0</v>
      </c>
      <c r="K16" s="97">
        <v>17</v>
      </c>
      <c r="L16" s="98">
        <v>0.7391304347826086</v>
      </c>
      <c r="M16" s="97">
        <v>6</v>
      </c>
      <c r="N16" s="98">
        <v>0.2608695652173913</v>
      </c>
    </row>
    <row r="17" spans="1:14" ht="15">
      <c r="A17" s="99">
        <v>13</v>
      </c>
      <c r="B17" s="100" t="s">
        <v>17</v>
      </c>
      <c r="C17" s="97">
        <v>6</v>
      </c>
      <c r="D17" s="98">
        <v>0.13043478260869565</v>
      </c>
      <c r="E17" s="97">
        <v>8</v>
      </c>
      <c r="F17" s="98">
        <v>0.17391304347826086</v>
      </c>
      <c r="G17" s="97">
        <v>32</v>
      </c>
      <c r="H17" s="98">
        <v>0.6956521739130435</v>
      </c>
      <c r="I17" s="97">
        <v>3</v>
      </c>
      <c r="J17" s="98">
        <v>0.06521739130434782</v>
      </c>
      <c r="K17" s="97">
        <v>26</v>
      </c>
      <c r="L17" s="98">
        <v>0.5652173913043478</v>
      </c>
      <c r="M17" s="97">
        <v>17</v>
      </c>
      <c r="N17" s="98">
        <v>0.3695652173913043</v>
      </c>
    </row>
    <row r="18" spans="1:14" ht="15">
      <c r="A18" s="99">
        <v>14</v>
      </c>
      <c r="B18" s="100" t="s">
        <v>18</v>
      </c>
      <c r="C18" s="97">
        <v>1</v>
      </c>
      <c r="D18" s="98">
        <v>0.025</v>
      </c>
      <c r="E18" s="97">
        <v>7</v>
      </c>
      <c r="F18" s="98">
        <v>0.175</v>
      </c>
      <c r="G18" s="97">
        <v>32</v>
      </c>
      <c r="H18" s="98">
        <v>0.8</v>
      </c>
      <c r="I18" s="97">
        <v>2</v>
      </c>
      <c r="J18" s="98">
        <v>0.05</v>
      </c>
      <c r="K18" s="97">
        <v>22</v>
      </c>
      <c r="L18" s="98">
        <v>0.55</v>
      </c>
      <c r="M18" s="97">
        <v>16</v>
      </c>
      <c r="N18" s="98">
        <v>0.4</v>
      </c>
    </row>
    <row r="19" spans="1:14" ht="15">
      <c r="A19" s="99">
        <v>15</v>
      </c>
      <c r="B19" s="100" t="s">
        <v>19</v>
      </c>
      <c r="C19" s="97">
        <v>6</v>
      </c>
      <c r="D19" s="98">
        <v>0.11538461538461539</v>
      </c>
      <c r="E19" s="97">
        <v>12</v>
      </c>
      <c r="F19" s="98">
        <v>0.23076923076923078</v>
      </c>
      <c r="G19" s="97">
        <v>34</v>
      </c>
      <c r="H19" s="98">
        <v>0.6538461538461539</v>
      </c>
      <c r="I19" s="97">
        <v>4</v>
      </c>
      <c r="J19" s="98">
        <v>0.07692307692307693</v>
      </c>
      <c r="K19" s="97">
        <v>24</v>
      </c>
      <c r="L19" s="98">
        <v>0.46153846153846156</v>
      </c>
      <c r="M19" s="97">
        <v>24</v>
      </c>
      <c r="N19" s="98">
        <v>0.46153846153846156</v>
      </c>
    </row>
    <row r="20" spans="1:14" ht="15">
      <c r="A20" s="99">
        <v>16</v>
      </c>
      <c r="B20" s="100" t="s">
        <v>20</v>
      </c>
      <c r="C20" s="97">
        <v>2</v>
      </c>
      <c r="D20" s="98">
        <v>0.2</v>
      </c>
      <c r="E20" s="97">
        <v>1</v>
      </c>
      <c r="F20" s="98">
        <v>0.1</v>
      </c>
      <c r="G20" s="97">
        <v>7</v>
      </c>
      <c r="H20" s="98">
        <v>0.7</v>
      </c>
      <c r="I20" s="97">
        <v>2</v>
      </c>
      <c r="J20" s="98">
        <v>0.2</v>
      </c>
      <c r="K20" s="97">
        <v>7</v>
      </c>
      <c r="L20" s="98">
        <v>0.7</v>
      </c>
      <c r="M20" s="97">
        <v>1</v>
      </c>
      <c r="N20" s="98">
        <v>0.1</v>
      </c>
    </row>
    <row r="21" spans="1:14" ht="15">
      <c r="A21" s="99">
        <v>17</v>
      </c>
      <c r="B21" s="100" t="s">
        <v>21</v>
      </c>
      <c r="C21" s="97">
        <v>11</v>
      </c>
      <c r="D21" s="98">
        <v>0.23404255319148937</v>
      </c>
      <c r="E21" s="97">
        <v>13</v>
      </c>
      <c r="F21" s="98">
        <v>0.2765957446808511</v>
      </c>
      <c r="G21" s="97">
        <v>23</v>
      </c>
      <c r="H21" s="98">
        <v>0.48936170212765956</v>
      </c>
      <c r="I21" s="97">
        <v>3</v>
      </c>
      <c r="J21" s="98">
        <v>0.06382978723404255</v>
      </c>
      <c r="K21" s="97">
        <v>32</v>
      </c>
      <c r="L21" s="98">
        <v>0.6808510638297872</v>
      </c>
      <c r="M21" s="97">
        <v>12</v>
      </c>
      <c r="N21" s="98">
        <v>0.2553191489361702</v>
      </c>
    </row>
    <row r="22" spans="1:14" ht="15">
      <c r="A22" s="99">
        <v>18</v>
      </c>
      <c r="B22" s="100" t="s">
        <v>22</v>
      </c>
      <c r="C22" s="97">
        <v>3</v>
      </c>
      <c r="D22" s="98">
        <v>0.07317073170731707</v>
      </c>
      <c r="E22" s="97">
        <v>8</v>
      </c>
      <c r="F22" s="98">
        <v>0.1951219512195122</v>
      </c>
      <c r="G22" s="97">
        <v>30</v>
      </c>
      <c r="H22" s="98">
        <v>0.7317073170731707</v>
      </c>
      <c r="I22" s="97">
        <v>2</v>
      </c>
      <c r="J22" s="98">
        <v>0.04878048780487805</v>
      </c>
      <c r="K22" s="97">
        <v>25</v>
      </c>
      <c r="L22" s="98">
        <v>0.6097560975609756</v>
      </c>
      <c r="M22" s="97">
        <v>14</v>
      </c>
      <c r="N22" s="98">
        <v>0.34146341463414637</v>
      </c>
    </row>
    <row r="23" spans="1:14" ht="15">
      <c r="A23" s="99">
        <v>19</v>
      </c>
      <c r="B23" s="100" t="s">
        <v>23</v>
      </c>
      <c r="C23" s="97">
        <v>6</v>
      </c>
      <c r="D23" s="98">
        <v>0.1016949152542373</v>
      </c>
      <c r="E23" s="97">
        <v>12</v>
      </c>
      <c r="F23" s="98">
        <v>0.2033898305084746</v>
      </c>
      <c r="G23" s="97">
        <v>41</v>
      </c>
      <c r="H23" s="98">
        <v>0.6949152542372882</v>
      </c>
      <c r="I23" s="97">
        <v>3</v>
      </c>
      <c r="J23" s="98">
        <v>0.05084745762711865</v>
      </c>
      <c r="K23" s="97">
        <v>26</v>
      </c>
      <c r="L23" s="98">
        <v>0.4406779661016949</v>
      </c>
      <c r="M23" s="97">
        <v>30</v>
      </c>
      <c r="N23" s="98">
        <v>0.5084745762711864</v>
      </c>
    </row>
    <row r="24" spans="1:14" ht="15">
      <c r="A24" s="99">
        <v>20</v>
      </c>
      <c r="B24" s="100" t="s">
        <v>24</v>
      </c>
      <c r="C24" s="97">
        <v>3</v>
      </c>
      <c r="D24" s="98">
        <v>0.057692307692307696</v>
      </c>
      <c r="E24" s="97">
        <v>12</v>
      </c>
      <c r="F24" s="98">
        <v>0.23076923076923078</v>
      </c>
      <c r="G24" s="97">
        <v>37</v>
      </c>
      <c r="H24" s="98">
        <v>0.7115384615384616</v>
      </c>
      <c r="I24" s="97">
        <v>0</v>
      </c>
      <c r="J24" s="98">
        <v>0</v>
      </c>
      <c r="K24" s="97">
        <v>21</v>
      </c>
      <c r="L24" s="98">
        <v>0.40384615384615385</v>
      </c>
      <c r="M24" s="97">
        <v>31</v>
      </c>
      <c r="N24" s="98">
        <v>0.5961538461538461</v>
      </c>
    </row>
    <row r="25" spans="1:14" ht="15">
      <c r="A25" s="99">
        <v>21</v>
      </c>
      <c r="B25" s="100" t="s">
        <v>25</v>
      </c>
      <c r="C25" s="97">
        <v>6</v>
      </c>
      <c r="D25" s="98">
        <v>0.1935483870967742</v>
      </c>
      <c r="E25" s="97">
        <v>3</v>
      </c>
      <c r="F25" s="98">
        <v>0.0967741935483871</v>
      </c>
      <c r="G25" s="97">
        <v>22</v>
      </c>
      <c r="H25" s="98">
        <v>0.7096774193548387</v>
      </c>
      <c r="I25" s="97">
        <v>5</v>
      </c>
      <c r="J25" s="98">
        <v>0.16129032258064516</v>
      </c>
      <c r="K25" s="97">
        <v>16</v>
      </c>
      <c r="L25" s="98">
        <v>0.5161290322580645</v>
      </c>
      <c r="M25" s="97">
        <v>10</v>
      </c>
      <c r="N25" s="98">
        <v>0.3225806451612903</v>
      </c>
    </row>
    <row r="26" spans="1:14" ht="15">
      <c r="A26" s="99">
        <v>22</v>
      </c>
      <c r="B26" s="100" t="s">
        <v>26</v>
      </c>
      <c r="C26" s="97">
        <v>2</v>
      </c>
      <c r="D26" s="98">
        <v>0.1111111111111111</v>
      </c>
      <c r="E26" s="97">
        <v>5</v>
      </c>
      <c r="F26" s="98">
        <v>0.2777777777777778</v>
      </c>
      <c r="G26" s="97">
        <v>11</v>
      </c>
      <c r="H26" s="98">
        <v>0.6111111111111112</v>
      </c>
      <c r="I26" s="97">
        <v>1</v>
      </c>
      <c r="J26" s="98">
        <v>0.05555555555555555</v>
      </c>
      <c r="K26" s="97">
        <v>15</v>
      </c>
      <c r="L26" s="98">
        <v>0.8333333333333334</v>
      </c>
      <c r="M26" s="97">
        <v>2</v>
      </c>
      <c r="N26" s="98">
        <v>0.1111111111111111</v>
      </c>
    </row>
    <row r="27" spans="1:14" ht="15">
      <c r="A27" s="99">
        <v>23</v>
      </c>
      <c r="B27" s="100" t="s">
        <v>27</v>
      </c>
      <c r="C27" s="97">
        <v>1</v>
      </c>
      <c r="D27" s="98">
        <v>0.05</v>
      </c>
      <c r="E27" s="97">
        <v>2</v>
      </c>
      <c r="F27" s="98">
        <v>0.1</v>
      </c>
      <c r="G27" s="97">
        <v>17</v>
      </c>
      <c r="H27" s="98">
        <v>0.85</v>
      </c>
      <c r="I27" s="97">
        <v>0</v>
      </c>
      <c r="J27" s="98">
        <v>0</v>
      </c>
      <c r="K27" s="97">
        <v>14</v>
      </c>
      <c r="L27" s="98">
        <v>0.7</v>
      </c>
      <c r="M27" s="97">
        <v>6</v>
      </c>
      <c r="N27" s="98">
        <v>0.3</v>
      </c>
    </row>
    <row r="28" spans="1:14" ht="15">
      <c r="A28" s="99">
        <v>24</v>
      </c>
      <c r="B28" s="100" t="s">
        <v>28</v>
      </c>
      <c r="C28" s="97">
        <v>1</v>
      </c>
      <c r="D28" s="98">
        <v>0.016666666666666666</v>
      </c>
      <c r="E28" s="97">
        <v>9</v>
      </c>
      <c r="F28" s="98">
        <v>0.15</v>
      </c>
      <c r="G28" s="97">
        <v>50</v>
      </c>
      <c r="H28" s="98">
        <v>0.8333333333333334</v>
      </c>
      <c r="I28" s="97">
        <v>2</v>
      </c>
      <c r="J28" s="98">
        <v>0.03333333333333333</v>
      </c>
      <c r="K28" s="97">
        <v>31</v>
      </c>
      <c r="L28" s="98">
        <v>0.5166666666666667</v>
      </c>
      <c r="M28" s="97">
        <v>27</v>
      </c>
      <c r="N28" s="98">
        <v>0.45</v>
      </c>
    </row>
    <row r="29" spans="1:14" ht="15">
      <c r="A29" s="99">
        <v>25</v>
      </c>
      <c r="B29" s="100" t="s">
        <v>29</v>
      </c>
      <c r="C29" s="97">
        <v>7</v>
      </c>
      <c r="D29" s="98">
        <v>0.11475409836065574</v>
      </c>
      <c r="E29" s="97">
        <v>15</v>
      </c>
      <c r="F29" s="98">
        <v>0.2459016393442623</v>
      </c>
      <c r="G29" s="97">
        <v>39</v>
      </c>
      <c r="H29" s="98">
        <v>0.639344262295082</v>
      </c>
      <c r="I29" s="97">
        <v>3</v>
      </c>
      <c r="J29" s="98">
        <v>0.04918032786885246</v>
      </c>
      <c r="K29" s="97">
        <v>39</v>
      </c>
      <c r="L29" s="98">
        <v>0.639344262295082</v>
      </c>
      <c r="M29" s="97">
        <v>19</v>
      </c>
      <c r="N29" s="98">
        <v>0.3114754098360656</v>
      </c>
    </row>
    <row r="30" spans="1:14" ht="15">
      <c r="A30" s="99">
        <v>26</v>
      </c>
      <c r="B30" s="100" t="s">
        <v>30</v>
      </c>
      <c r="C30" s="97">
        <v>3</v>
      </c>
      <c r="D30" s="98">
        <v>0.12</v>
      </c>
      <c r="E30" s="97">
        <v>10</v>
      </c>
      <c r="F30" s="98">
        <v>0.4</v>
      </c>
      <c r="G30" s="97">
        <v>12</v>
      </c>
      <c r="H30" s="98">
        <v>0.48</v>
      </c>
      <c r="I30" s="97">
        <v>5</v>
      </c>
      <c r="J30" s="98">
        <v>0.2</v>
      </c>
      <c r="K30" s="97">
        <v>11</v>
      </c>
      <c r="L30" s="98">
        <v>0.44</v>
      </c>
      <c r="M30" s="97">
        <v>9</v>
      </c>
      <c r="N30" s="98">
        <v>0.36</v>
      </c>
    </row>
    <row r="31" spans="1:14" ht="15">
      <c r="A31" s="99">
        <v>27</v>
      </c>
      <c r="B31" s="100" t="s">
        <v>31</v>
      </c>
      <c r="C31" s="97">
        <v>4</v>
      </c>
      <c r="D31" s="98">
        <v>0.09523809523809523</v>
      </c>
      <c r="E31" s="97">
        <v>10</v>
      </c>
      <c r="F31" s="98">
        <v>0.23809523809523808</v>
      </c>
      <c r="G31" s="97">
        <v>28</v>
      </c>
      <c r="H31" s="98">
        <v>0.6666666666666666</v>
      </c>
      <c r="I31" s="97">
        <v>4</v>
      </c>
      <c r="J31" s="98">
        <v>0.09523809523809523</v>
      </c>
      <c r="K31" s="97">
        <v>29</v>
      </c>
      <c r="L31" s="98">
        <v>0.6904761904761905</v>
      </c>
      <c r="M31" s="97">
        <v>9</v>
      </c>
      <c r="N31" s="98">
        <v>0.21428571428571427</v>
      </c>
    </row>
    <row r="32" spans="1:14" ht="15">
      <c r="A32" s="99">
        <v>28</v>
      </c>
      <c r="B32" s="100" t="s">
        <v>32</v>
      </c>
      <c r="C32" s="97">
        <v>8</v>
      </c>
      <c r="D32" s="98">
        <v>0.07079646017699115</v>
      </c>
      <c r="E32" s="97">
        <v>19</v>
      </c>
      <c r="F32" s="98">
        <v>0.168141592920354</v>
      </c>
      <c r="G32" s="97">
        <v>86</v>
      </c>
      <c r="H32" s="98">
        <v>0.7610619469026548</v>
      </c>
      <c r="I32" s="97">
        <v>8</v>
      </c>
      <c r="J32" s="98">
        <v>0.07079646017699115</v>
      </c>
      <c r="K32" s="97">
        <v>60</v>
      </c>
      <c r="L32" s="98">
        <v>0.5309734513274337</v>
      </c>
      <c r="M32" s="97">
        <v>45</v>
      </c>
      <c r="N32" s="98">
        <v>0.39823008849557523</v>
      </c>
    </row>
    <row r="33" spans="1:14" ht="15">
      <c r="A33" s="99">
        <v>29</v>
      </c>
      <c r="B33" s="100" t="s">
        <v>33</v>
      </c>
      <c r="C33" s="97">
        <v>11</v>
      </c>
      <c r="D33" s="98">
        <v>0.14864864864864866</v>
      </c>
      <c r="E33" s="97">
        <v>17</v>
      </c>
      <c r="F33" s="98">
        <v>0.22972972972972974</v>
      </c>
      <c r="G33" s="97">
        <v>46</v>
      </c>
      <c r="H33" s="98">
        <v>0.6216216216216216</v>
      </c>
      <c r="I33" s="97">
        <v>11</v>
      </c>
      <c r="J33" s="98">
        <v>0.14864864864864866</v>
      </c>
      <c r="K33" s="97">
        <v>37</v>
      </c>
      <c r="L33" s="98">
        <v>0.5</v>
      </c>
      <c r="M33" s="97">
        <v>26</v>
      </c>
      <c r="N33" s="98">
        <v>0.35135135135135137</v>
      </c>
    </row>
    <row r="34" spans="1:14" ht="15">
      <c r="A34" s="99">
        <v>30</v>
      </c>
      <c r="B34" s="100" t="s">
        <v>34</v>
      </c>
      <c r="C34" s="97">
        <v>9</v>
      </c>
      <c r="D34" s="98">
        <v>0.06</v>
      </c>
      <c r="E34" s="97">
        <v>53</v>
      </c>
      <c r="F34" s="98">
        <v>0.35333333333333333</v>
      </c>
      <c r="G34" s="97">
        <v>88</v>
      </c>
      <c r="H34" s="98">
        <v>0.5866666666666667</v>
      </c>
      <c r="I34" s="97">
        <v>26</v>
      </c>
      <c r="J34" s="98">
        <v>0.17333333333333334</v>
      </c>
      <c r="K34" s="97">
        <v>79</v>
      </c>
      <c r="L34" s="98">
        <v>0.5266666666666666</v>
      </c>
      <c r="M34" s="97">
        <v>45</v>
      </c>
      <c r="N34" s="98">
        <v>0.3</v>
      </c>
    </row>
    <row r="35" spans="1:14" ht="15">
      <c r="A35" s="99">
        <v>31</v>
      </c>
      <c r="B35" s="100" t="s">
        <v>35</v>
      </c>
      <c r="C35" s="97">
        <v>3</v>
      </c>
      <c r="D35" s="98">
        <v>0.08108108108108109</v>
      </c>
      <c r="E35" s="97">
        <v>3</v>
      </c>
      <c r="F35" s="98">
        <v>0.08108108108108109</v>
      </c>
      <c r="G35" s="97">
        <v>31</v>
      </c>
      <c r="H35" s="98">
        <v>0.8378378378378378</v>
      </c>
      <c r="I35" s="97">
        <v>2</v>
      </c>
      <c r="J35" s="98">
        <v>0.05405405405405406</v>
      </c>
      <c r="K35" s="97">
        <v>24</v>
      </c>
      <c r="L35" s="98">
        <v>0.6486486486486487</v>
      </c>
      <c r="M35" s="97">
        <v>11</v>
      </c>
      <c r="N35" s="98">
        <v>0.2972972972972973</v>
      </c>
    </row>
    <row r="36" spans="1:14" ht="15">
      <c r="A36" s="99">
        <v>32</v>
      </c>
      <c r="B36" s="100" t="s">
        <v>36</v>
      </c>
      <c r="C36" s="97">
        <v>2</v>
      </c>
      <c r="D36" s="98">
        <v>0.08</v>
      </c>
      <c r="E36" s="97">
        <v>3</v>
      </c>
      <c r="F36" s="98">
        <v>0.12</v>
      </c>
      <c r="G36" s="97">
        <v>20</v>
      </c>
      <c r="H36" s="98">
        <v>0.8</v>
      </c>
      <c r="I36" s="97">
        <v>3</v>
      </c>
      <c r="J36" s="98">
        <v>0.12</v>
      </c>
      <c r="K36" s="97">
        <v>11</v>
      </c>
      <c r="L36" s="98">
        <v>0.44</v>
      </c>
      <c r="M36" s="97">
        <v>11</v>
      </c>
      <c r="N36" s="98">
        <v>0.44</v>
      </c>
    </row>
    <row r="37" spans="1:14" ht="15">
      <c r="A37" s="99">
        <v>33</v>
      </c>
      <c r="B37" s="101" t="s">
        <v>37</v>
      </c>
      <c r="C37" s="97">
        <v>1</v>
      </c>
      <c r="D37" s="98">
        <v>1</v>
      </c>
      <c r="E37" s="97">
        <v>0</v>
      </c>
      <c r="F37" s="98">
        <v>0</v>
      </c>
      <c r="G37" s="97">
        <v>0</v>
      </c>
      <c r="H37" s="98">
        <v>0</v>
      </c>
      <c r="I37" s="97">
        <v>0</v>
      </c>
      <c r="J37" s="98">
        <v>0</v>
      </c>
      <c r="K37" s="97">
        <v>1</v>
      </c>
      <c r="L37" s="98">
        <v>1</v>
      </c>
      <c r="M37" s="97">
        <v>0</v>
      </c>
      <c r="N37" s="98">
        <v>0</v>
      </c>
    </row>
    <row r="38" spans="1:14" ht="15.75" thickBot="1">
      <c r="A38" s="266" t="s">
        <v>38</v>
      </c>
      <c r="B38" s="267"/>
      <c r="C38" s="102">
        <v>137</v>
      </c>
      <c r="D38" s="103">
        <v>0.09750889679715302</v>
      </c>
      <c r="E38" s="102">
        <v>318</v>
      </c>
      <c r="F38" s="103">
        <v>0.22633451957295372</v>
      </c>
      <c r="G38" s="102">
        <v>950</v>
      </c>
      <c r="H38" s="104" t="s">
        <v>138</v>
      </c>
      <c r="I38" s="102">
        <v>124</v>
      </c>
      <c r="J38" s="103">
        <v>0.08825622775800712</v>
      </c>
      <c r="K38" s="102">
        <v>792</v>
      </c>
      <c r="L38" s="103">
        <v>0.5637010676156584</v>
      </c>
      <c r="M38" s="102">
        <v>489</v>
      </c>
      <c r="N38" s="103">
        <v>0.3480427046263345</v>
      </c>
    </row>
    <row r="46" ht="15">
      <c r="C46" t="str">
        <f>HYPERLINK("#Оглавление!A1","Назад в оглавление")</f>
        <v>Назад в оглавление</v>
      </c>
    </row>
  </sheetData>
  <sheetProtection/>
  <mergeCells count="18">
    <mergeCell ref="G3:G4"/>
    <mergeCell ref="H3:H4"/>
    <mergeCell ref="A3:A4"/>
    <mergeCell ref="B3:B4"/>
    <mergeCell ref="C3:C4"/>
    <mergeCell ref="D3:D4"/>
    <mergeCell ref="E3:E4"/>
    <mergeCell ref="F3:F4"/>
    <mergeCell ref="A38:B38"/>
    <mergeCell ref="A1:N1"/>
    <mergeCell ref="I2:N2"/>
    <mergeCell ref="I3:I4"/>
    <mergeCell ref="J3:J4"/>
    <mergeCell ref="K3:K4"/>
    <mergeCell ref="L3:L4"/>
    <mergeCell ref="M3:M4"/>
    <mergeCell ref="N3:N4"/>
    <mergeCell ref="A2:H2"/>
  </mergeCells>
  <printOptions/>
  <pageMargins left="0.32" right="0.16" top="0.32" bottom="0.19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G12" sqref="G12"/>
    </sheetView>
  </sheetViews>
  <sheetFormatPr defaultColWidth="17.28125" defaultRowHeight="15"/>
  <cols>
    <col min="1" max="1" width="4.8515625" style="0" customWidth="1"/>
    <col min="2" max="2" width="22.8515625" style="0" customWidth="1"/>
    <col min="3" max="3" width="12.28125" style="0" customWidth="1"/>
    <col min="4" max="4" width="7.421875" style="0" customWidth="1"/>
    <col min="5" max="5" width="12.00390625" style="0" customWidth="1"/>
    <col min="6" max="6" width="17.7109375" style="0" customWidth="1"/>
  </cols>
  <sheetData>
    <row r="1" spans="1:6" ht="15">
      <c r="A1" s="278" t="s">
        <v>139</v>
      </c>
      <c r="B1" s="278"/>
      <c r="C1" s="278"/>
      <c r="D1" s="278"/>
      <c r="E1" s="279" t="s">
        <v>193</v>
      </c>
      <c r="F1" s="279"/>
    </row>
    <row r="2" spans="1:6" ht="15">
      <c r="A2" s="203" t="s">
        <v>42</v>
      </c>
      <c r="B2" s="203" t="s">
        <v>43</v>
      </c>
      <c r="C2" s="203" t="s">
        <v>141</v>
      </c>
      <c r="D2" s="203"/>
      <c r="E2" s="203" t="s">
        <v>142</v>
      </c>
      <c r="F2" s="203"/>
    </row>
    <row r="3" spans="1:6" ht="15">
      <c r="A3" s="203"/>
      <c r="B3" s="203"/>
      <c r="C3" s="170" t="s">
        <v>71</v>
      </c>
      <c r="D3" s="170" t="s">
        <v>104</v>
      </c>
      <c r="E3" s="170" t="s">
        <v>71</v>
      </c>
      <c r="F3" s="170" t="s">
        <v>104</v>
      </c>
    </row>
    <row r="4" spans="1:6" ht="15">
      <c r="A4" s="7">
        <v>1</v>
      </c>
      <c r="B4" s="153" t="s">
        <v>5</v>
      </c>
      <c r="C4" s="106">
        <v>0.3</v>
      </c>
      <c r="D4" s="71">
        <v>0</v>
      </c>
      <c r="E4" s="41">
        <v>3.920689655172414</v>
      </c>
      <c r="F4" s="71">
        <v>0.440689655172414</v>
      </c>
    </row>
    <row r="5" spans="1:6" ht="15">
      <c r="A5" s="7">
        <v>2</v>
      </c>
      <c r="B5" s="13" t="s">
        <v>6</v>
      </c>
      <c r="C5" s="106">
        <v>0.22</v>
      </c>
      <c r="D5" s="71">
        <v>-0.010000000000000009</v>
      </c>
      <c r="E5" s="41">
        <v>2.728</v>
      </c>
      <c r="F5" s="71">
        <v>0.3280000000000003</v>
      </c>
    </row>
    <row r="6" spans="1:6" ht="15">
      <c r="A6" s="7">
        <v>3</v>
      </c>
      <c r="B6" s="13" t="s">
        <v>7</v>
      </c>
      <c r="C6" s="106">
        <v>0.4461538461538461</v>
      </c>
      <c r="D6" s="71">
        <v>0.19615384615384612</v>
      </c>
      <c r="E6" s="41">
        <v>2.7192307692307693</v>
      </c>
      <c r="F6" s="71">
        <v>0.2592307692307694</v>
      </c>
    </row>
    <row r="7" spans="1:6" ht="15">
      <c r="A7" s="7">
        <v>4</v>
      </c>
      <c r="B7" s="13" t="s">
        <v>8</v>
      </c>
      <c r="C7" s="106">
        <v>0.2434782608695652</v>
      </c>
      <c r="D7" s="71">
        <v>0.01347826086956519</v>
      </c>
      <c r="E7" s="41">
        <v>3.4217391304347826</v>
      </c>
      <c r="F7" s="71">
        <v>0.8917391304347828</v>
      </c>
    </row>
    <row r="8" spans="1:6" ht="15">
      <c r="A8" s="7">
        <v>5</v>
      </c>
      <c r="B8" s="13" t="s">
        <v>9</v>
      </c>
      <c r="C8" s="106">
        <v>0.33015873015873015</v>
      </c>
      <c r="D8" s="71">
        <v>0.00015873015873013596</v>
      </c>
      <c r="E8" s="41">
        <v>2.9</v>
      </c>
      <c r="F8" s="71">
        <v>0.1200000000000001</v>
      </c>
    </row>
    <row r="9" spans="1:6" ht="15">
      <c r="A9" s="7">
        <v>6</v>
      </c>
      <c r="B9" s="13" t="s">
        <v>10</v>
      </c>
      <c r="C9" s="106">
        <v>0.37941176470588234</v>
      </c>
      <c r="D9" s="71">
        <v>0.009411764705882342</v>
      </c>
      <c r="E9" s="41">
        <v>4.114705882352942</v>
      </c>
      <c r="F9" s="71">
        <v>0.10470588235294187</v>
      </c>
    </row>
    <row r="10" spans="1:6" ht="15">
      <c r="A10" s="7">
        <v>7</v>
      </c>
      <c r="B10" s="13" t="s">
        <v>11</v>
      </c>
      <c r="C10" s="106">
        <v>0.35750000000000004</v>
      </c>
      <c r="D10" s="71">
        <v>-0.0024999999999999467</v>
      </c>
      <c r="E10" s="41">
        <v>3.6100000000000003</v>
      </c>
      <c r="F10" s="71">
        <v>0.4500000000000002</v>
      </c>
    </row>
    <row r="11" spans="1:6" ht="15">
      <c r="A11" s="7">
        <v>8</v>
      </c>
      <c r="B11" s="13" t="s">
        <v>12</v>
      </c>
      <c r="C11" s="106">
        <v>0.25</v>
      </c>
      <c r="D11" s="71">
        <v>0</v>
      </c>
      <c r="E11" s="41">
        <v>2.725</v>
      </c>
      <c r="F11" s="71">
        <v>0.2749999999999999</v>
      </c>
    </row>
    <row r="12" spans="1:6" ht="15">
      <c r="A12" s="7">
        <v>9</v>
      </c>
      <c r="B12" s="13" t="s">
        <v>13</v>
      </c>
      <c r="C12" s="106">
        <v>0.45957446808510644</v>
      </c>
      <c r="D12" s="71">
        <v>-0.00042553191489358433</v>
      </c>
      <c r="E12" s="41">
        <v>3.6702127659574466</v>
      </c>
      <c r="F12" s="71">
        <v>-0.6297872340425532</v>
      </c>
    </row>
    <row r="13" spans="1:6" ht="15">
      <c r="A13" s="7">
        <v>10</v>
      </c>
      <c r="B13" s="13" t="s">
        <v>14</v>
      </c>
      <c r="C13" s="106">
        <v>0.17368421052631577</v>
      </c>
      <c r="D13" s="71">
        <v>0.003684210526315762</v>
      </c>
      <c r="E13" s="41">
        <v>2.231578947368421</v>
      </c>
      <c r="F13" s="71">
        <v>0.23157894736842088</v>
      </c>
    </row>
    <row r="14" spans="1:6" ht="15">
      <c r="A14" s="7">
        <v>11</v>
      </c>
      <c r="B14" s="13" t="s">
        <v>15</v>
      </c>
      <c r="C14" s="106">
        <v>0.4025</v>
      </c>
      <c r="D14" s="71">
        <v>0.0025000000000000022</v>
      </c>
      <c r="E14" s="41">
        <v>6.435</v>
      </c>
      <c r="F14" s="71">
        <v>1.6449999999999996</v>
      </c>
    </row>
    <row r="15" spans="1:6" ht="15">
      <c r="A15" s="7">
        <v>12</v>
      </c>
      <c r="B15" s="13" t="s">
        <v>16</v>
      </c>
      <c r="C15" s="106">
        <v>0.23043478260869565</v>
      </c>
      <c r="D15" s="71">
        <v>0.0004347826086956441</v>
      </c>
      <c r="E15" s="41">
        <v>3.743478260869565</v>
      </c>
      <c r="F15" s="71">
        <v>0.4734782608695651</v>
      </c>
    </row>
    <row r="16" spans="1:6" ht="15">
      <c r="A16" s="7">
        <v>13</v>
      </c>
      <c r="B16" s="13" t="s">
        <v>17</v>
      </c>
      <c r="C16" s="106">
        <v>0.40869565217391307</v>
      </c>
      <c r="D16" s="71">
        <v>-0.0013043478260869046</v>
      </c>
      <c r="E16" s="41">
        <v>6.21304347826087</v>
      </c>
      <c r="F16" s="71">
        <v>0.8630434782608702</v>
      </c>
    </row>
    <row r="17" spans="1:6" ht="15">
      <c r="A17" s="7">
        <v>14</v>
      </c>
      <c r="B17" s="13" t="s">
        <v>18</v>
      </c>
      <c r="C17" s="106">
        <v>0.36</v>
      </c>
      <c r="D17" s="71">
        <v>0</v>
      </c>
      <c r="E17" s="41">
        <v>3.4</v>
      </c>
      <c r="F17" s="71">
        <v>0.009999999999999787</v>
      </c>
    </row>
    <row r="18" spans="1:6" ht="15">
      <c r="A18" s="7">
        <v>15</v>
      </c>
      <c r="B18" s="13" t="s">
        <v>19</v>
      </c>
      <c r="C18" s="106">
        <v>0.44423076923076926</v>
      </c>
      <c r="D18" s="71">
        <v>0.00423076923076926</v>
      </c>
      <c r="E18" s="41">
        <v>5.746153846153846</v>
      </c>
      <c r="F18" s="71">
        <v>0.7161538461538459</v>
      </c>
    </row>
    <row r="19" spans="1:6" ht="15">
      <c r="A19" s="7">
        <v>16</v>
      </c>
      <c r="B19" s="13" t="s">
        <v>20</v>
      </c>
      <c r="C19" s="106">
        <v>0.62</v>
      </c>
      <c r="D19" s="71">
        <v>0.09999999999999998</v>
      </c>
      <c r="E19" s="41">
        <v>6.81</v>
      </c>
      <c r="F19" s="71">
        <v>1.4699999999999998</v>
      </c>
    </row>
    <row r="20" spans="1:6" ht="15">
      <c r="A20" s="7">
        <v>17</v>
      </c>
      <c r="B20" s="13" t="s">
        <v>21</v>
      </c>
      <c r="C20" s="106">
        <v>0.2851063829787234</v>
      </c>
      <c r="D20" s="71">
        <v>0.0051063829787234005</v>
      </c>
      <c r="E20" s="41">
        <v>2.831914893617021</v>
      </c>
      <c r="F20" s="71">
        <v>0.19191489361702097</v>
      </c>
    </row>
    <row r="21" spans="1:6" ht="15">
      <c r="A21" s="7">
        <v>18</v>
      </c>
      <c r="B21" s="13" t="s">
        <v>22</v>
      </c>
      <c r="C21" s="106">
        <v>0.33902439024390246</v>
      </c>
      <c r="D21" s="71">
        <v>0.009024390243902447</v>
      </c>
      <c r="E21" s="41">
        <v>3.2609756097560973</v>
      </c>
      <c r="F21" s="71">
        <v>0.050975609756097384</v>
      </c>
    </row>
    <row r="22" spans="1:6" ht="15">
      <c r="A22" s="7">
        <v>19</v>
      </c>
      <c r="B22" s="13" t="s">
        <v>23</v>
      </c>
      <c r="C22" s="106">
        <v>0.3677966101694915</v>
      </c>
      <c r="D22" s="71">
        <v>-0.0022033898305084954</v>
      </c>
      <c r="E22" s="41">
        <v>3.3542372881355935</v>
      </c>
      <c r="F22" s="71">
        <v>0.34423728813559373</v>
      </c>
    </row>
    <row r="23" spans="1:6" ht="15">
      <c r="A23" s="7">
        <v>20</v>
      </c>
      <c r="B23" s="13" t="s">
        <v>24</v>
      </c>
      <c r="C23" s="106">
        <v>0.38846153846153847</v>
      </c>
      <c r="D23" s="71">
        <v>-0.001538461538461544</v>
      </c>
      <c r="E23" s="41">
        <v>3.4076923076923076</v>
      </c>
      <c r="F23" s="71">
        <v>0.06769230769230772</v>
      </c>
    </row>
    <row r="24" spans="1:6" ht="15">
      <c r="A24" s="7">
        <v>21</v>
      </c>
      <c r="B24" s="13" t="s">
        <v>25</v>
      </c>
      <c r="C24" s="106">
        <v>0.31612903225806455</v>
      </c>
      <c r="D24" s="71">
        <v>-0.0038709677419354604</v>
      </c>
      <c r="E24" s="41">
        <v>2.980645161290323</v>
      </c>
      <c r="F24" s="71">
        <v>-0.06935483870967696</v>
      </c>
    </row>
    <row r="25" spans="1:6" ht="15">
      <c r="A25" s="7">
        <v>22</v>
      </c>
      <c r="B25" s="13" t="s">
        <v>26</v>
      </c>
      <c r="C25" s="106">
        <v>0.34444444444444444</v>
      </c>
      <c r="D25" s="71">
        <v>0.0044444444444444176</v>
      </c>
      <c r="E25" s="41">
        <v>3.7944444444444443</v>
      </c>
      <c r="F25" s="71">
        <v>0.3144444444444443</v>
      </c>
    </row>
    <row r="26" spans="1:6" ht="15">
      <c r="A26" s="7">
        <v>23</v>
      </c>
      <c r="B26" s="13" t="s">
        <v>27</v>
      </c>
      <c r="C26" s="106">
        <v>0.32</v>
      </c>
      <c r="D26" s="71">
        <v>0.010000000000000009</v>
      </c>
      <c r="E26" s="41">
        <v>3.02</v>
      </c>
      <c r="F26" s="71">
        <v>0.18999999999999995</v>
      </c>
    </row>
    <row r="27" spans="1:6" ht="15">
      <c r="A27" s="7">
        <v>24</v>
      </c>
      <c r="B27" s="13" t="s">
        <v>28</v>
      </c>
      <c r="C27" s="106">
        <v>0.27166666666666667</v>
      </c>
      <c r="D27" s="71">
        <v>0.011666666666666659</v>
      </c>
      <c r="E27" s="41">
        <v>2.735</v>
      </c>
      <c r="F27" s="71">
        <v>0.1349999999999998</v>
      </c>
    </row>
    <row r="28" spans="1:6" ht="15">
      <c r="A28" s="7">
        <v>25</v>
      </c>
      <c r="B28" s="13" t="s">
        <v>29</v>
      </c>
      <c r="C28" s="106">
        <v>0.3163934426229508</v>
      </c>
      <c r="D28" s="71">
        <v>-0.00360655737704918</v>
      </c>
      <c r="E28" s="41">
        <v>3.1081967213114754</v>
      </c>
      <c r="F28" s="71">
        <v>0.11819672131147518</v>
      </c>
    </row>
    <row r="29" spans="1:6" ht="15">
      <c r="A29" s="7">
        <v>26</v>
      </c>
      <c r="B29" s="13" t="s">
        <v>30</v>
      </c>
      <c r="C29" s="106">
        <v>0.524</v>
      </c>
      <c r="D29" s="71">
        <v>0.0040000000000000036</v>
      </c>
      <c r="E29" s="41">
        <v>4.556</v>
      </c>
      <c r="F29" s="71">
        <v>-0.14400000000000013</v>
      </c>
    </row>
    <row r="30" spans="1:6" ht="15">
      <c r="A30" s="7">
        <v>27</v>
      </c>
      <c r="B30" s="13" t="s">
        <v>31</v>
      </c>
      <c r="C30" s="106">
        <v>0.4785714285714286</v>
      </c>
      <c r="D30" s="71">
        <v>-0.011428571428571399</v>
      </c>
      <c r="E30" s="41">
        <v>3.8785714285714286</v>
      </c>
      <c r="F30" s="71">
        <v>-0.18142857142857105</v>
      </c>
    </row>
    <row r="31" spans="1:6" ht="15">
      <c r="A31" s="7">
        <v>28</v>
      </c>
      <c r="B31" s="13" t="s">
        <v>32</v>
      </c>
      <c r="C31" s="106">
        <v>0.3221238938053097</v>
      </c>
      <c r="D31" s="71">
        <v>0.0021238938053096956</v>
      </c>
      <c r="E31" s="41">
        <v>3.4442477876106192</v>
      </c>
      <c r="F31" s="71">
        <v>-0.035752212389380755</v>
      </c>
    </row>
    <row r="32" spans="1:6" ht="15">
      <c r="A32" s="7">
        <v>29</v>
      </c>
      <c r="B32" s="13" t="s">
        <v>33</v>
      </c>
      <c r="C32" s="106">
        <v>0.504054054054054</v>
      </c>
      <c r="D32" s="71">
        <v>0.004054054054054013</v>
      </c>
      <c r="E32" s="41">
        <v>5.286486486486487</v>
      </c>
      <c r="F32" s="71">
        <v>-0.3735135135135135</v>
      </c>
    </row>
    <row r="33" spans="1:6" ht="15">
      <c r="A33" s="7">
        <v>30</v>
      </c>
      <c r="B33" s="13" t="s">
        <v>34</v>
      </c>
      <c r="C33" s="106">
        <v>0.2786666666666667</v>
      </c>
      <c r="D33" s="71">
        <v>-0.001333333333333353</v>
      </c>
      <c r="E33" s="41">
        <v>5.92</v>
      </c>
      <c r="F33" s="71">
        <v>0.040000000000000036</v>
      </c>
    </row>
    <row r="34" spans="1:6" ht="15">
      <c r="A34" s="7">
        <v>31</v>
      </c>
      <c r="B34" s="13" t="s">
        <v>35</v>
      </c>
      <c r="C34" s="106">
        <v>0.32432432432432434</v>
      </c>
      <c r="D34" s="71">
        <v>0.004324324324324336</v>
      </c>
      <c r="E34" s="41">
        <v>5.205405405405405</v>
      </c>
      <c r="F34" s="71">
        <v>0.20540540540540508</v>
      </c>
    </row>
    <row r="35" spans="1:6" ht="15">
      <c r="A35" s="7">
        <v>32</v>
      </c>
      <c r="B35" s="13" t="s">
        <v>36</v>
      </c>
      <c r="C35" s="106">
        <v>0.1</v>
      </c>
      <c r="D35" s="71">
        <v>0</v>
      </c>
      <c r="E35" s="41">
        <v>1.64</v>
      </c>
      <c r="F35" s="71">
        <v>0.6099999999999999</v>
      </c>
    </row>
    <row r="36" spans="1:6" ht="15">
      <c r="A36" s="7">
        <v>33</v>
      </c>
      <c r="B36" s="107" t="s">
        <v>37</v>
      </c>
      <c r="C36" s="106">
        <v>0.3</v>
      </c>
      <c r="D36" s="71">
        <v>0.09999999999999998</v>
      </c>
      <c r="E36" s="41">
        <v>5.2</v>
      </c>
      <c r="F36" s="71">
        <v>3.2</v>
      </c>
    </row>
    <row r="37" spans="1:6" ht="15">
      <c r="A37" s="277" t="s">
        <v>38</v>
      </c>
      <c r="B37" s="277"/>
      <c r="C37" s="106">
        <v>0.3465480427046264</v>
      </c>
      <c r="D37" s="71">
        <v>0.006548042704626389</v>
      </c>
      <c r="E37" s="41">
        <v>4.009466192170819</v>
      </c>
      <c r="F37" s="71">
        <v>0.20946619217081874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7">
    <mergeCell ref="A37:B37"/>
    <mergeCell ref="A1:D1"/>
    <mergeCell ref="E1:F1"/>
    <mergeCell ref="A2:A3"/>
    <mergeCell ref="B2:B3"/>
    <mergeCell ref="C2:D2"/>
    <mergeCell ref="E2:F2"/>
  </mergeCells>
  <conditionalFormatting sqref="D4:D37">
    <cfRule type="cellIs" priority="3" dxfId="44" operator="lessThan" stopIfTrue="1">
      <formula>0</formula>
    </cfRule>
  </conditionalFormatting>
  <conditionalFormatting sqref="F4:F37">
    <cfRule type="cellIs" priority="1" dxfId="44" operator="lessThan" stopIfTrue="1">
      <formula>0</formula>
    </cfRule>
  </conditionalFormatting>
  <printOptions/>
  <pageMargins left="0.5" right="0.22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7109375" style="0" customWidth="1"/>
    <col min="2" max="2" width="22.140625" style="0" customWidth="1"/>
    <col min="3" max="3" width="9.421875" style="0" customWidth="1"/>
    <col min="4" max="4" width="15.8515625" style="0" customWidth="1"/>
    <col min="5" max="5" width="15.140625" style="0" customWidth="1"/>
    <col min="6" max="6" width="13.7109375" style="0" customWidth="1"/>
    <col min="7" max="7" width="12.7109375" style="0" customWidth="1"/>
    <col min="8" max="8" width="12.28125" style="0" customWidth="1"/>
    <col min="9" max="9" width="13.57421875" style="0" customWidth="1"/>
    <col min="10" max="10" width="18.7109375" style="0" customWidth="1"/>
  </cols>
  <sheetData>
    <row r="1" spans="1:10" ht="15">
      <c r="A1" s="59"/>
      <c r="B1" s="59" t="s">
        <v>143</v>
      </c>
      <c r="C1" s="59"/>
      <c r="D1" s="59"/>
      <c r="E1" s="59"/>
      <c r="F1" s="59"/>
      <c r="G1" s="59"/>
      <c r="H1" s="59"/>
      <c r="I1" s="250" t="s">
        <v>140</v>
      </c>
      <c r="J1" s="250"/>
    </row>
    <row r="2" spans="1:10" ht="25.5" customHeight="1">
      <c r="A2" s="238" t="s">
        <v>51</v>
      </c>
      <c r="B2" s="238" t="s">
        <v>43</v>
      </c>
      <c r="C2" s="238" t="s">
        <v>145</v>
      </c>
      <c r="D2" s="238" t="s">
        <v>146</v>
      </c>
      <c r="E2" s="238" t="s">
        <v>172</v>
      </c>
      <c r="F2" s="238" t="s">
        <v>206</v>
      </c>
      <c r="G2" s="238" t="s">
        <v>147</v>
      </c>
      <c r="H2" s="238" t="s">
        <v>148</v>
      </c>
      <c r="I2" s="238" t="s">
        <v>149</v>
      </c>
      <c r="J2" s="238"/>
    </row>
    <row r="3" spans="1:10" ht="12.75" customHeight="1">
      <c r="A3" s="238"/>
      <c r="B3" s="238"/>
      <c r="C3" s="238"/>
      <c r="D3" s="238"/>
      <c r="E3" s="238"/>
      <c r="F3" s="238"/>
      <c r="G3" s="238"/>
      <c r="H3" s="238"/>
      <c r="I3" s="186" t="s">
        <v>71</v>
      </c>
      <c r="J3" s="186" t="s">
        <v>150</v>
      </c>
    </row>
    <row r="4" spans="1:10" ht="15">
      <c r="A4" s="131">
        <v>1</v>
      </c>
      <c r="B4" s="131">
        <v>2</v>
      </c>
      <c r="C4" s="131">
        <v>3</v>
      </c>
      <c r="D4" s="131">
        <v>4</v>
      </c>
      <c r="E4" s="131">
        <v>5</v>
      </c>
      <c r="F4" s="131">
        <v>6</v>
      </c>
      <c r="G4" s="131">
        <v>7</v>
      </c>
      <c r="H4" s="131">
        <v>8</v>
      </c>
      <c r="I4" s="131">
        <v>9</v>
      </c>
      <c r="J4" s="131">
        <v>10</v>
      </c>
    </row>
    <row r="5" spans="1:10" ht="17.25" customHeight="1">
      <c r="A5" s="199">
        <v>1</v>
      </c>
      <c r="B5" s="108" t="s">
        <v>5</v>
      </c>
      <c r="C5" s="109">
        <v>11978</v>
      </c>
      <c r="D5" s="109">
        <v>8507</v>
      </c>
      <c r="E5" s="109">
        <v>87</v>
      </c>
      <c r="F5" s="109">
        <v>5</v>
      </c>
      <c r="G5" s="109">
        <f>SUM(C5/'[2]Лист8'!C6)</f>
        <v>704.5882352941177</v>
      </c>
      <c r="H5" s="109">
        <v>11978</v>
      </c>
      <c r="I5" s="110">
        <v>208</v>
      </c>
      <c r="J5" s="110">
        <f>SUM(I5/'[2]Лист8'!C6)</f>
        <v>12.235294117647058</v>
      </c>
    </row>
    <row r="6" spans="1:10" ht="15">
      <c r="A6" s="199">
        <v>2</v>
      </c>
      <c r="B6" s="62" t="s">
        <v>6</v>
      </c>
      <c r="C6" s="87">
        <v>8195</v>
      </c>
      <c r="D6" s="87">
        <v>3783</v>
      </c>
      <c r="E6" s="87">
        <v>154</v>
      </c>
      <c r="F6" s="87">
        <v>10</v>
      </c>
      <c r="G6" s="109">
        <f>SUM(C6/'[2]Лист8'!C7)</f>
        <v>482.05882352941177</v>
      </c>
      <c r="H6" s="109">
        <v>8195</v>
      </c>
      <c r="I6" s="87">
        <v>333</v>
      </c>
      <c r="J6" s="110">
        <f>SUM(I6/'[2]Лист8'!C7)</f>
        <v>19.58823529411765</v>
      </c>
    </row>
    <row r="7" spans="1:10" ht="15">
      <c r="A7" s="199">
        <v>3</v>
      </c>
      <c r="B7" s="62" t="s">
        <v>7</v>
      </c>
      <c r="C7" s="87">
        <v>9139</v>
      </c>
      <c r="D7" s="87">
        <v>6811</v>
      </c>
      <c r="E7" s="87">
        <v>49</v>
      </c>
      <c r="F7" s="87">
        <v>22</v>
      </c>
      <c r="G7" s="109">
        <f>SUM(C7/'[2]Лист8'!C8)</f>
        <v>507.72222222222223</v>
      </c>
      <c r="H7" s="109">
        <v>9139</v>
      </c>
      <c r="I7" s="87">
        <v>345</v>
      </c>
      <c r="J7" s="110">
        <f>SUM(I7/'[2]Лист8'!C8)</f>
        <v>19.166666666666668</v>
      </c>
    </row>
    <row r="8" spans="1:10" ht="15">
      <c r="A8" s="199">
        <v>4</v>
      </c>
      <c r="B8" s="62" t="s">
        <v>8</v>
      </c>
      <c r="C8" s="87">
        <v>8715</v>
      </c>
      <c r="D8" s="87">
        <v>5601</v>
      </c>
      <c r="E8" s="87">
        <v>80</v>
      </c>
      <c r="F8" s="87">
        <v>2</v>
      </c>
      <c r="G8" s="109">
        <f>SUM(C8/'[2]Лист8'!C9)</f>
        <v>670.3846153846154</v>
      </c>
      <c r="H8" s="109">
        <v>8715</v>
      </c>
      <c r="I8" s="87">
        <v>146</v>
      </c>
      <c r="J8" s="110">
        <f>SUM(I8/'[2]Лист8'!C9)</f>
        <v>11.23076923076923</v>
      </c>
    </row>
    <row r="9" spans="1:10" ht="15">
      <c r="A9" s="199">
        <v>5</v>
      </c>
      <c r="B9" s="62" t="s">
        <v>9</v>
      </c>
      <c r="C9" s="87">
        <v>27172</v>
      </c>
      <c r="D9" s="87">
        <v>18574</v>
      </c>
      <c r="E9" s="87">
        <v>212</v>
      </c>
      <c r="F9" s="87">
        <v>19</v>
      </c>
      <c r="G9" s="109">
        <f>SUM(C9/'[2]Лист8'!C10)</f>
        <v>734.3783783783783</v>
      </c>
      <c r="H9" s="109">
        <v>27172</v>
      </c>
      <c r="I9" s="87">
        <v>614</v>
      </c>
      <c r="J9" s="110">
        <f>SUM(I9/'[2]Лист8'!C10)</f>
        <v>16.594594594594593</v>
      </c>
    </row>
    <row r="10" spans="1:10" ht="15">
      <c r="A10" s="199">
        <v>6</v>
      </c>
      <c r="B10" s="62" t="s">
        <v>10</v>
      </c>
      <c r="C10" s="87">
        <v>11880</v>
      </c>
      <c r="D10" s="87">
        <v>8170</v>
      </c>
      <c r="E10" s="87">
        <v>144</v>
      </c>
      <c r="F10" s="87">
        <v>10</v>
      </c>
      <c r="G10" s="109">
        <f>SUM(C10/'[2]Лист8'!C11)</f>
        <v>625.2631578947369</v>
      </c>
      <c r="H10" s="109">
        <v>11880</v>
      </c>
      <c r="I10" s="87">
        <v>271</v>
      </c>
      <c r="J10" s="110">
        <f>SUM(I10/'[2]Лист8'!C11)</f>
        <v>14.263157894736842</v>
      </c>
    </row>
    <row r="11" spans="1:10" ht="15">
      <c r="A11" s="199">
        <v>7</v>
      </c>
      <c r="B11" s="62" t="s">
        <v>11</v>
      </c>
      <c r="C11" s="87">
        <v>15056</v>
      </c>
      <c r="D11" s="87">
        <v>14903</v>
      </c>
      <c r="E11" s="87">
        <v>39</v>
      </c>
      <c r="F11" s="87">
        <v>0</v>
      </c>
      <c r="G11" s="109">
        <f>SUM(C11/'[2]Лист8'!C12)</f>
        <v>557.6296296296297</v>
      </c>
      <c r="H11" s="109">
        <v>15056</v>
      </c>
      <c r="I11" s="87">
        <v>175</v>
      </c>
      <c r="J11" s="110">
        <f>SUM(I11/'[2]Лист8'!C12)</f>
        <v>6.481481481481482</v>
      </c>
    </row>
    <row r="12" spans="1:10" ht="15">
      <c r="A12" s="199">
        <v>8</v>
      </c>
      <c r="B12" s="62" t="s">
        <v>12</v>
      </c>
      <c r="C12" s="87">
        <v>12070</v>
      </c>
      <c r="D12" s="87">
        <v>8525</v>
      </c>
      <c r="E12" s="87">
        <v>64</v>
      </c>
      <c r="F12" s="87">
        <v>22</v>
      </c>
      <c r="G12" s="109">
        <f>SUM(C12/'[2]Лист8'!C13)</f>
        <v>574.7619047619048</v>
      </c>
      <c r="H12" s="109">
        <v>12070</v>
      </c>
      <c r="I12" s="87">
        <v>403</v>
      </c>
      <c r="J12" s="110">
        <f>SUM(I12/'[2]Лист8'!C13)</f>
        <v>19.19047619047619</v>
      </c>
    </row>
    <row r="13" spans="1:10" ht="15">
      <c r="A13" s="199">
        <v>9</v>
      </c>
      <c r="B13" s="62" t="s">
        <v>13</v>
      </c>
      <c r="C13" s="87">
        <v>15667</v>
      </c>
      <c r="D13" s="87">
        <v>15423</v>
      </c>
      <c r="E13" s="87">
        <v>20</v>
      </c>
      <c r="F13" s="87">
        <v>6</v>
      </c>
      <c r="G13" s="109">
        <f>SUM(C13/'[2]Лист8'!C14)</f>
        <v>522.2333333333333</v>
      </c>
      <c r="H13" s="109">
        <v>15667</v>
      </c>
      <c r="I13" s="87">
        <v>542</v>
      </c>
      <c r="J13" s="110">
        <f>SUM(I13/'[2]Лист8'!C14)</f>
        <v>18.066666666666666</v>
      </c>
    </row>
    <row r="14" spans="1:10" ht="15">
      <c r="A14" s="199">
        <v>10</v>
      </c>
      <c r="B14" s="62" t="s">
        <v>14</v>
      </c>
      <c r="C14" s="87">
        <v>6787</v>
      </c>
      <c r="D14" s="87">
        <v>6576</v>
      </c>
      <c r="E14" s="87">
        <v>27</v>
      </c>
      <c r="F14" s="87">
        <v>0</v>
      </c>
      <c r="G14" s="109">
        <f>SUM(C14/'[2]Лист8'!C15)</f>
        <v>522.0769230769231</v>
      </c>
      <c r="H14" s="109">
        <v>6787</v>
      </c>
      <c r="I14" s="87">
        <v>179</v>
      </c>
      <c r="J14" s="110">
        <f>SUM(I14/'[2]Лист8'!C15)</f>
        <v>13.76923076923077</v>
      </c>
    </row>
    <row r="15" spans="1:10" ht="15">
      <c r="A15" s="199">
        <v>11</v>
      </c>
      <c r="B15" s="62" t="s">
        <v>15</v>
      </c>
      <c r="C15" s="87">
        <v>27215</v>
      </c>
      <c r="D15" s="87">
        <v>20654</v>
      </c>
      <c r="E15" s="87">
        <v>27</v>
      </c>
      <c r="F15" s="87">
        <v>0</v>
      </c>
      <c r="G15" s="109">
        <f>SUM(C15/'[2]Лист8'!C16)</f>
        <v>1511.9444444444443</v>
      </c>
      <c r="H15" s="109">
        <v>27215</v>
      </c>
      <c r="I15" s="87">
        <v>759</v>
      </c>
      <c r="J15" s="110">
        <f>SUM(I15/'[2]Лист8'!C16)</f>
        <v>42.166666666666664</v>
      </c>
    </row>
    <row r="16" spans="1:10" ht="15">
      <c r="A16" s="199">
        <v>12</v>
      </c>
      <c r="B16" s="62" t="s">
        <v>16</v>
      </c>
      <c r="C16" s="87">
        <v>6730</v>
      </c>
      <c r="D16" s="87">
        <v>6515</v>
      </c>
      <c r="E16" s="87">
        <v>59</v>
      </c>
      <c r="F16" s="87">
        <v>0</v>
      </c>
      <c r="G16" s="109">
        <f>SUM(C16/'[2]Лист8'!C17)</f>
        <v>395.88235294117646</v>
      </c>
      <c r="H16" s="109">
        <v>6730</v>
      </c>
      <c r="I16" s="87">
        <v>187</v>
      </c>
      <c r="J16" s="110">
        <f>SUM(I16/'[2]Лист8'!C17)</f>
        <v>11</v>
      </c>
    </row>
    <row r="17" spans="1:10" ht="15">
      <c r="A17" s="199">
        <v>13</v>
      </c>
      <c r="B17" s="62" t="s">
        <v>17</v>
      </c>
      <c r="C17" s="87">
        <v>21672</v>
      </c>
      <c r="D17" s="87">
        <v>21414</v>
      </c>
      <c r="E17" s="87">
        <v>106</v>
      </c>
      <c r="F17" s="87">
        <v>0</v>
      </c>
      <c r="G17" s="109">
        <f>SUM(C17/'[2]Лист8'!C18)</f>
        <v>774</v>
      </c>
      <c r="H17" s="109">
        <v>21672</v>
      </c>
      <c r="I17" s="87">
        <v>691</v>
      </c>
      <c r="J17" s="110">
        <f>SUM(I17/'[2]Лист8'!C18)</f>
        <v>24.678571428571427</v>
      </c>
    </row>
    <row r="18" spans="1:10" ht="15">
      <c r="A18" s="199">
        <v>14</v>
      </c>
      <c r="B18" s="62" t="s">
        <v>18</v>
      </c>
      <c r="C18" s="87">
        <v>15888</v>
      </c>
      <c r="D18" s="87">
        <v>11857</v>
      </c>
      <c r="E18" s="87">
        <v>132</v>
      </c>
      <c r="F18" s="87">
        <v>14</v>
      </c>
      <c r="G18" s="109">
        <f>SUM(C18/'[2]Лист8'!C19)</f>
        <v>882.6666666666666</v>
      </c>
      <c r="H18" s="109">
        <v>15888</v>
      </c>
      <c r="I18" s="87">
        <v>587</v>
      </c>
      <c r="J18" s="110">
        <f>SUM(I18/'[2]Лист8'!C19)</f>
        <v>32.611111111111114</v>
      </c>
    </row>
    <row r="19" spans="1:10" ht="15">
      <c r="A19" s="199">
        <v>15</v>
      </c>
      <c r="B19" s="62" t="s">
        <v>19</v>
      </c>
      <c r="C19" s="87">
        <v>19923</v>
      </c>
      <c r="D19" s="87">
        <v>14500</v>
      </c>
      <c r="E19" s="87">
        <v>547</v>
      </c>
      <c r="F19" s="87">
        <v>0</v>
      </c>
      <c r="G19" s="109">
        <f>SUM(C19/'[2]Лист8'!C20)</f>
        <v>498.075</v>
      </c>
      <c r="H19" s="109">
        <v>19923</v>
      </c>
      <c r="I19" s="87">
        <v>967</v>
      </c>
      <c r="J19" s="110">
        <f>SUM(I19/'[2]Лист8'!C20)</f>
        <v>24.175</v>
      </c>
    </row>
    <row r="20" spans="1:10" ht="15">
      <c r="A20" s="199">
        <v>16</v>
      </c>
      <c r="B20" s="62" t="s">
        <v>20</v>
      </c>
      <c r="C20" s="87">
        <v>4006</v>
      </c>
      <c r="D20" s="87">
        <v>3188</v>
      </c>
      <c r="E20" s="87">
        <v>77</v>
      </c>
      <c r="F20" s="87">
        <v>0</v>
      </c>
      <c r="G20" s="109">
        <f>SUM(C20/'[2]Лист8'!C21)</f>
        <v>667.6666666666666</v>
      </c>
      <c r="H20" s="109">
        <v>4006</v>
      </c>
      <c r="I20" s="87">
        <v>222</v>
      </c>
      <c r="J20" s="110">
        <f>SUM(I20/'[2]Лист8'!C21)</f>
        <v>37</v>
      </c>
    </row>
    <row r="21" spans="1:10" ht="15">
      <c r="A21" s="199">
        <v>17</v>
      </c>
      <c r="B21" s="62" t="s">
        <v>21</v>
      </c>
      <c r="C21" s="87">
        <v>18757</v>
      </c>
      <c r="D21" s="87">
        <v>12273</v>
      </c>
      <c r="E21" s="87">
        <v>206</v>
      </c>
      <c r="F21" s="87">
        <v>2</v>
      </c>
      <c r="G21" s="109">
        <f>SUM(C21/'[2]Лист8'!C22)</f>
        <v>625.2333333333333</v>
      </c>
      <c r="H21" s="109">
        <v>18757</v>
      </c>
      <c r="I21" s="87">
        <v>608</v>
      </c>
      <c r="J21" s="110">
        <f>SUM(I21/'[2]Лист8'!C22)</f>
        <v>20.266666666666666</v>
      </c>
    </row>
    <row r="22" spans="1:10" ht="15">
      <c r="A22" s="199">
        <v>18</v>
      </c>
      <c r="B22" s="62" t="s">
        <v>22</v>
      </c>
      <c r="C22" s="87">
        <v>12514</v>
      </c>
      <c r="D22" s="87">
        <v>8709</v>
      </c>
      <c r="E22" s="87">
        <v>139</v>
      </c>
      <c r="F22" s="87">
        <v>74</v>
      </c>
      <c r="G22" s="109">
        <f>SUM(C22/'[2]Лист8'!C23)</f>
        <v>391.0625</v>
      </c>
      <c r="H22" s="109">
        <v>12514</v>
      </c>
      <c r="I22" s="87">
        <v>239</v>
      </c>
      <c r="J22" s="110">
        <f>SUM(I22/'[2]Лист8'!C23)</f>
        <v>7.46875</v>
      </c>
    </row>
    <row r="23" spans="1:10" ht="15">
      <c r="A23" s="199">
        <v>19</v>
      </c>
      <c r="B23" s="62" t="s">
        <v>23</v>
      </c>
      <c r="C23" s="87">
        <v>17923</v>
      </c>
      <c r="D23" s="87">
        <v>11427</v>
      </c>
      <c r="E23" s="87">
        <v>260</v>
      </c>
      <c r="F23" s="87">
        <v>44</v>
      </c>
      <c r="G23" s="109">
        <f>SUM(C23/'[2]Лист8'!C24)</f>
        <v>459.56410256410254</v>
      </c>
      <c r="H23" s="109">
        <v>17923</v>
      </c>
      <c r="I23" s="87">
        <v>687</v>
      </c>
      <c r="J23" s="110">
        <f>SUM(I23/'[2]Лист8'!C24)</f>
        <v>17.615384615384617</v>
      </c>
    </row>
    <row r="24" spans="1:10" ht="15">
      <c r="A24" s="199">
        <v>20</v>
      </c>
      <c r="B24" s="62" t="s">
        <v>24</v>
      </c>
      <c r="C24" s="87">
        <v>18711</v>
      </c>
      <c r="D24" s="87">
        <v>13761</v>
      </c>
      <c r="E24" s="87">
        <v>57</v>
      </c>
      <c r="F24" s="87">
        <v>0</v>
      </c>
      <c r="G24" s="109">
        <f>SUM(C24/'[2]Лист8'!C25)</f>
        <v>584.71875</v>
      </c>
      <c r="H24" s="109">
        <v>18711</v>
      </c>
      <c r="I24" s="87">
        <v>434</v>
      </c>
      <c r="J24" s="110">
        <f>SUM(I24/'[2]Лист8'!C25)</f>
        <v>13.5625</v>
      </c>
    </row>
    <row r="25" spans="1:10" ht="15">
      <c r="A25" s="199">
        <v>21</v>
      </c>
      <c r="B25" s="62" t="s">
        <v>25</v>
      </c>
      <c r="C25" s="87">
        <v>11658</v>
      </c>
      <c r="D25" s="87">
        <v>8224</v>
      </c>
      <c r="E25" s="87">
        <v>149</v>
      </c>
      <c r="F25" s="87">
        <v>18</v>
      </c>
      <c r="G25" s="109">
        <f>SUM(C25/'[2]Лист8'!C26)</f>
        <v>685.7647058823529</v>
      </c>
      <c r="H25" s="109">
        <v>11658</v>
      </c>
      <c r="I25" s="87">
        <v>253</v>
      </c>
      <c r="J25" s="110">
        <f>SUM(I25/'[2]Лист8'!C26)</f>
        <v>14.882352941176471</v>
      </c>
    </row>
    <row r="26" spans="1:10" ht="15">
      <c r="A26" s="199">
        <v>22</v>
      </c>
      <c r="B26" s="62" t="s">
        <v>26</v>
      </c>
      <c r="C26" s="87">
        <v>5468</v>
      </c>
      <c r="D26" s="87">
        <v>3371</v>
      </c>
      <c r="E26" s="87">
        <v>40</v>
      </c>
      <c r="F26" s="87">
        <v>0</v>
      </c>
      <c r="G26" s="109">
        <f>SUM(C26/'[2]Лист8'!C27)</f>
        <v>497.09090909090907</v>
      </c>
      <c r="H26" s="109">
        <v>5468</v>
      </c>
      <c r="I26" s="87">
        <v>172</v>
      </c>
      <c r="J26" s="110">
        <f>SUM(I26/'[2]Лист8'!C27)</f>
        <v>15.636363636363637</v>
      </c>
    </row>
    <row r="27" spans="1:10" ht="15">
      <c r="A27" s="199">
        <v>23</v>
      </c>
      <c r="B27" s="62" t="s">
        <v>27</v>
      </c>
      <c r="C27" s="87">
        <v>6523</v>
      </c>
      <c r="D27" s="87">
        <v>6258</v>
      </c>
      <c r="E27" s="87">
        <v>166</v>
      </c>
      <c r="F27" s="87">
        <v>13</v>
      </c>
      <c r="G27" s="109">
        <f>SUM(C27/'[2]Лист8'!C28)</f>
        <v>501.7692307692308</v>
      </c>
      <c r="H27" s="109">
        <v>6523</v>
      </c>
      <c r="I27" s="87">
        <v>199</v>
      </c>
      <c r="J27" s="110">
        <f>SUM(I27/'[2]Лист8'!C28)</f>
        <v>15.307692307692308</v>
      </c>
    </row>
    <row r="28" spans="1:10" ht="15">
      <c r="A28" s="199">
        <v>24</v>
      </c>
      <c r="B28" s="62" t="s">
        <v>28</v>
      </c>
      <c r="C28" s="87">
        <v>23437</v>
      </c>
      <c r="D28" s="87">
        <v>17727</v>
      </c>
      <c r="E28" s="87">
        <v>193</v>
      </c>
      <c r="F28" s="87">
        <v>63</v>
      </c>
      <c r="G28" s="109">
        <f>SUM(C28/'[2]Лист8'!C29)</f>
        <v>689.3235294117648</v>
      </c>
      <c r="H28" s="109">
        <v>11454</v>
      </c>
      <c r="I28" s="87">
        <v>319</v>
      </c>
      <c r="J28" s="110">
        <f>SUM(I28/'[2]Лист8'!C29)</f>
        <v>9.382352941176471</v>
      </c>
    </row>
    <row r="29" spans="1:10" ht="15">
      <c r="A29" s="199">
        <v>25</v>
      </c>
      <c r="B29" s="62" t="s">
        <v>29</v>
      </c>
      <c r="C29" s="87">
        <v>26917</v>
      </c>
      <c r="D29" s="87">
        <v>19477</v>
      </c>
      <c r="E29" s="87">
        <v>235</v>
      </c>
      <c r="F29" s="87">
        <v>10</v>
      </c>
      <c r="G29" s="109">
        <f>SUM(C29/'[2]Лист8'!C30)</f>
        <v>791.6764705882352</v>
      </c>
      <c r="H29" s="109">
        <v>23437</v>
      </c>
      <c r="I29" s="87">
        <v>701</v>
      </c>
      <c r="J29" s="110">
        <f>SUM(I29/'[2]Лист8'!C30)</f>
        <v>20.61764705882353</v>
      </c>
    </row>
    <row r="30" spans="1:10" ht="15">
      <c r="A30" s="199">
        <v>26</v>
      </c>
      <c r="B30" s="62" t="s">
        <v>30</v>
      </c>
      <c r="C30" s="87">
        <v>11454</v>
      </c>
      <c r="D30" s="87">
        <v>7845</v>
      </c>
      <c r="E30" s="87">
        <v>96</v>
      </c>
      <c r="F30" s="87">
        <v>36</v>
      </c>
      <c r="G30" s="109">
        <f>SUM(C30/'[2]Лист8'!C31)</f>
        <v>1909</v>
      </c>
      <c r="H30" s="109">
        <v>26917</v>
      </c>
      <c r="I30" s="87">
        <v>246</v>
      </c>
      <c r="J30" s="110">
        <f>SUM(I30/'[2]Лист8'!C31)</f>
        <v>41</v>
      </c>
    </row>
    <row r="31" spans="1:10" ht="15">
      <c r="A31" s="199">
        <v>27</v>
      </c>
      <c r="B31" s="62" t="s">
        <v>31</v>
      </c>
      <c r="C31" s="87">
        <v>21161</v>
      </c>
      <c r="D31" s="87">
        <v>14029</v>
      </c>
      <c r="E31" s="87">
        <v>264</v>
      </c>
      <c r="F31" s="87">
        <v>59</v>
      </c>
      <c r="G31" s="109">
        <f>SUM(C31/'[2]Лист8'!C32)</f>
        <v>2116.1</v>
      </c>
      <c r="H31" s="109">
        <v>21161</v>
      </c>
      <c r="I31" s="87">
        <v>490</v>
      </c>
      <c r="J31" s="110">
        <f>SUM(I31/'[2]Лист8'!C32)</f>
        <v>49</v>
      </c>
    </row>
    <row r="32" spans="1:10" ht="15">
      <c r="A32" s="199">
        <v>28</v>
      </c>
      <c r="B32" s="62" t="s">
        <v>32</v>
      </c>
      <c r="C32" s="87">
        <v>77997</v>
      </c>
      <c r="D32" s="87">
        <v>77086</v>
      </c>
      <c r="E32" s="87">
        <v>798</v>
      </c>
      <c r="F32" s="87">
        <v>40</v>
      </c>
      <c r="G32" s="109">
        <f>SUM(C32/'[2]Лист8'!C33)</f>
        <v>5571.214285714285</v>
      </c>
      <c r="H32" s="109">
        <v>77997</v>
      </c>
      <c r="I32" s="87">
        <v>1732</v>
      </c>
      <c r="J32" s="110">
        <f>SUM(I32/'[2]Лист8'!C33)</f>
        <v>123.71428571428571</v>
      </c>
    </row>
    <row r="33" spans="1:10" ht="15">
      <c r="A33" s="199">
        <v>29</v>
      </c>
      <c r="B33" s="62" t="s">
        <v>33</v>
      </c>
      <c r="C33" s="87">
        <v>58585</v>
      </c>
      <c r="D33" s="87">
        <v>56124</v>
      </c>
      <c r="E33" s="87">
        <v>865</v>
      </c>
      <c r="F33" s="87">
        <v>148</v>
      </c>
      <c r="G33" s="109">
        <f>SUM(C33/'[2]Лист8'!C34)</f>
        <v>5325.909090909091</v>
      </c>
      <c r="H33" s="109">
        <v>58585</v>
      </c>
      <c r="I33" s="87">
        <v>1488</v>
      </c>
      <c r="J33" s="110">
        <f>SUM(I33/'[2]Лист8'!C34)</f>
        <v>135.27272727272728</v>
      </c>
    </row>
    <row r="34" spans="1:10" ht="15">
      <c r="A34" s="199">
        <v>30</v>
      </c>
      <c r="B34" s="62" t="s">
        <v>34</v>
      </c>
      <c r="C34" s="87">
        <v>146653</v>
      </c>
      <c r="D34" s="87">
        <v>126147</v>
      </c>
      <c r="E34" s="87">
        <v>2825</v>
      </c>
      <c r="F34" s="87">
        <v>2139</v>
      </c>
      <c r="G34" s="109">
        <f>SUM(C34/'[2]Лист8'!C35)</f>
        <v>146653</v>
      </c>
      <c r="H34" s="109">
        <v>132123</v>
      </c>
      <c r="I34" s="87">
        <v>7183</v>
      </c>
      <c r="J34" s="110">
        <f>SUM(I34/'[2]Лист8'!C35)</f>
        <v>7183</v>
      </c>
    </row>
    <row r="35" spans="1:10" ht="15">
      <c r="A35" s="199">
        <v>31</v>
      </c>
      <c r="B35" s="62" t="s">
        <v>35</v>
      </c>
      <c r="C35" s="87">
        <v>25882</v>
      </c>
      <c r="D35" s="87">
        <v>25810</v>
      </c>
      <c r="E35" s="87">
        <v>72</v>
      </c>
      <c r="F35" s="87">
        <v>72</v>
      </c>
      <c r="G35" s="109">
        <f>SUM(C35/'[2]Лист8'!C36)</f>
        <v>25882</v>
      </c>
      <c r="H35" s="109">
        <v>25882</v>
      </c>
      <c r="I35" s="87">
        <v>1042</v>
      </c>
      <c r="J35" s="110">
        <f>SUM(I35/'[2]Лист8'!C36)</f>
        <v>1042</v>
      </c>
    </row>
    <row r="36" spans="1:10" ht="15">
      <c r="A36" s="199">
        <v>32</v>
      </c>
      <c r="B36" s="62" t="s">
        <v>36</v>
      </c>
      <c r="C36" s="87">
        <v>23142</v>
      </c>
      <c r="D36" s="87">
        <v>23139</v>
      </c>
      <c r="E36" s="87">
        <v>3</v>
      </c>
      <c r="F36" s="87">
        <v>3</v>
      </c>
      <c r="G36" s="109">
        <f>SUM(C36/'[2]Лист8'!C37)</f>
        <v>23142</v>
      </c>
      <c r="H36" s="109">
        <v>23142</v>
      </c>
      <c r="I36" s="87">
        <v>876</v>
      </c>
      <c r="J36" s="110">
        <f>SUM(I36/'[2]Лист8'!C37)</f>
        <v>876</v>
      </c>
    </row>
    <row r="37" spans="1:10" ht="15">
      <c r="A37" s="199">
        <v>33</v>
      </c>
      <c r="B37" s="38" t="s">
        <v>37</v>
      </c>
      <c r="C37" s="87">
        <v>53</v>
      </c>
      <c r="D37" s="87">
        <v>53</v>
      </c>
      <c r="E37" s="87">
        <v>0</v>
      </c>
      <c r="F37" s="87">
        <v>0</v>
      </c>
      <c r="G37" s="109">
        <f>SUM(C37/'[2]Лист8'!C38)</f>
        <v>53</v>
      </c>
      <c r="H37" s="109">
        <v>53</v>
      </c>
      <c r="I37" s="87">
        <v>1</v>
      </c>
      <c r="J37" s="110">
        <f>SUM(I37/'[2]Лист8'!C38)</f>
        <v>1</v>
      </c>
    </row>
    <row r="38" spans="1:10" ht="15">
      <c r="A38" s="244" t="s">
        <v>38</v>
      </c>
      <c r="B38" s="244"/>
      <c r="C38" s="200">
        <f>SUM(C5:C37)</f>
        <v>728928</v>
      </c>
      <c r="D38" s="200">
        <f>SUM(D5:D37)</f>
        <v>606461</v>
      </c>
      <c r="E38" s="200">
        <f>SUM(E5:E37)</f>
        <v>8192</v>
      </c>
      <c r="F38" s="200">
        <f>SUM(F5:F37)</f>
        <v>2831</v>
      </c>
      <c r="G38" s="109">
        <f>SUM(C38/'[2]Лист8'!C39)</f>
        <v>1164.4217252396165</v>
      </c>
      <c r="H38" s="109">
        <f>SUM(H5:H37)</f>
        <v>714398</v>
      </c>
      <c r="I38" s="200">
        <f>SUM(I5:I37)</f>
        <v>23299</v>
      </c>
      <c r="J38" s="110">
        <f>SUM(I38/'[2]Лист8'!C39)</f>
        <v>37.218849840255594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11">
    <mergeCell ref="E2:E3"/>
    <mergeCell ref="F2:F3"/>
    <mergeCell ref="G2:G3"/>
    <mergeCell ref="H2:H3"/>
    <mergeCell ref="I2:J2"/>
    <mergeCell ref="A38:B38"/>
    <mergeCell ref="I1:J1"/>
    <mergeCell ref="A2:A3"/>
    <mergeCell ref="B2:B3"/>
    <mergeCell ref="C2:C3"/>
    <mergeCell ref="D2:D3"/>
  </mergeCells>
  <printOptions/>
  <pageMargins left="0.35" right="0.24" top="0.22" bottom="0.16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PageLayoutView="0" workbookViewId="0" topLeftCell="A1">
      <selection activeCell="H15" sqref="H15"/>
    </sheetView>
  </sheetViews>
  <sheetFormatPr defaultColWidth="19.421875" defaultRowHeight="15"/>
  <cols>
    <col min="1" max="1" width="8.28125" style="1" customWidth="1"/>
    <col min="2" max="2" width="24.8515625" style="2" customWidth="1"/>
    <col min="3" max="3" width="16.7109375" style="2" customWidth="1"/>
    <col min="4" max="4" width="13.421875" style="2" customWidth="1"/>
    <col min="5" max="5" width="18.57421875" style="2" customWidth="1"/>
    <col min="6" max="16384" width="19.421875" style="2" customWidth="1"/>
  </cols>
  <sheetData>
    <row r="2" spans="2:5" ht="12.75">
      <c r="B2" s="2" t="s">
        <v>164</v>
      </c>
      <c r="E2" s="3" t="s">
        <v>0</v>
      </c>
    </row>
    <row r="3" spans="1:9" s="4" customFormat="1" ht="25.5">
      <c r="A3" s="173" t="s">
        <v>1</v>
      </c>
      <c r="B3" s="174" t="s">
        <v>209</v>
      </c>
      <c r="C3" s="174" t="s">
        <v>3</v>
      </c>
      <c r="D3" s="174" t="s">
        <v>39</v>
      </c>
      <c r="E3" s="173" t="s">
        <v>4</v>
      </c>
      <c r="G3" s="2"/>
      <c r="H3" s="2"/>
      <c r="I3" s="2"/>
    </row>
    <row r="4" spans="1:5" ht="12.75">
      <c r="A4" s="7">
        <v>1</v>
      </c>
      <c r="B4" s="5" t="s">
        <v>5</v>
      </c>
      <c r="C4" s="175">
        <v>11.3</v>
      </c>
      <c r="D4" s="7">
        <v>7.5</v>
      </c>
      <c r="E4" s="176">
        <v>981</v>
      </c>
    </row>
    <row r="5" spans="1:5" ht="12.75">
      <c r="A5" s="7">
        <v>2</v>
      </c>
      <c r="B5" s="5" t="s">
        <v>6</v>
      </c>
      <c r="C5" s="6">
        <v>7.5</v>
      </c>
      <c r="D5" s="6">
        <v>3.7</v>
      </c>
      <c r="E5" s="177">
        <v>2432</v>
      </c>
    </row>
    <row r="6" spans="1:5" ht="12.75">
      <c r="A6" s="7">
        <v>3</v>
      </c>
      <c r="B6" s="5" t="s">
        <v>7</v>
      </c>
      <c r="C6" s="7">
        <v>8.3</v>
      </c>
      <c r="D6" s="7">
        <v>8.3</v>
      </c>
      <c r="E6" s="177">
        <v>537</v>
      </c>
    </row>
    <row r="7" spans="1:5" ht="12.75">
      <c r="A7" s="7">
        <v>4</v>
      </c>
      <c r="B7" s="5" t="s">
        <v>8</v>
      </c>
      <c r="C7" s="7">
        <v>7.7</v>
      </c>
      <c r="D7" s="7">
        <v>2.4</v>
      </c>
      <c r="E7" s="177">
        <v>1302</v>
      </c>
    </row>
    <row r="8" spans="1:5" ht="12.75">
      <c r="A8" s="7">
        <v>5</v>
      </c>
      <c r="B8" s="5" t="s">
        <v>9</v>
      </c>
      <c r="C8" s="7">
        <v>26.2</v>
      </c>
      <c r="D8" s="7">
        <v>19.7</v>
      </c>
      <c r="E8" s="177">
        <v>4310</v>
      </c>
    </row>
    <row r="9" spans="1:5" ht="12.75">
      <c r="A9" s="7">
        <v>6</v>
      </c>
      <c r="B9" s="5" t="s">
        <v>10</v>
      </c>
      <c r="C9" s="7">
        <v>24.1</v>
      </c>
      <c r="D9" s="7">
        <v>12.8</v>
      </c>
      <c r="E9" s="177">
        <v>590</v>
      </c>
    </row>
    <row r="10" spans="1:5" ht="12.75">
      <c r="A10" s="7">
        <v>7</v>
      </c>
      <c r="B10" s="5" t="s">
        <v>11</v>
      </c>
      <c r="C10" s="7">
        <v>22.7</v>
      </c>
      <c r="D10" s="7">
        <v>11.4</v>
      </c>
      <c r="E10" s="177">
        <v>966</v>
      </c>
    </row>
    <row r="11" spans="1:5" ht="12.75">
      <c r="A11" s="7">
        <v>8</v>
      </c>
      <c r="B11" s="5" t="s">
        <v>12</v>
      </c>
      <c r="C11" s="7">
        <v>12.5</v>
      </c>
      <c r="D11" s="7">
        <v>6</v>
      </c>
      <c r="E11" s="177">
        <v>749</v>
      </c>
    </row>
    <row r="12" spans="1:5" ht="12.75">
      <c r="A12" s="7">
        <v>9</v>
      </c>
      <c r="B12" s="5" t="s">
        <v>13</v>
      </c>
      <c r="C12" s="7">
        <v>32.3</v>
      </c>
      <c r="D12" s="7">
        <v>16.7</v>
      </c>
      <c r="E12" s="177">
        <v>2144</v>
      </c>
    </row>
    <row r="13" spans="1:5" ht="12.75">
      <c r="A13" s="7">
        <v>10</v>
      </c>
      <c r="B13" s="5" t="s">
        <v>14</v>
      </c>
      <c r="C13" s="7">
        <v>5.2</v>
      </c>
      <c r="D13" s="7">
        <v>3.1</v>
      </c>
      <c r="E13" s="177">
        <v>536</v>
      </c>
    </row>
    <row r="14" spans="1:5" ht="12.75">
      <c r="A14" s="7">
        <v>11</v>
      </c>
      <c r="B14" s="5" t="s">
        <v>15</v>
      </c>
      <c r="C14" s="7">
        <v>29.8</v>
      </c>
      <c r="D14" s="7">
        <v>8.1</v>
      </c>
      <c r="E14" s="177">
        <v>2563</v>
      </c>
    </row>
    <row r="15" spans="1:5" ht="12.75">
      <c r="A15" s="7">
        <v>12</v>
      </c>
      <c r="B15" s="5" t="s">
        <v>16</v>
      </c>
      <c r="C15" s="7">
        <v>7.2</v>
      </c>
      <c r="D15" s="7">
        <v>7.2</v>
      </c>
      <c r="E15" s="177">
        <v>791</v>
      </c>
    </row>
    <row r="16" spans="1:5" ht="12.75">
      <c r="A16" s="7">
        <v>13</v>
      </c>
      <c r="B16" s="5" t="s">
        <v>17</v>
      </c>
      <c r="C16" s="7">
        <v>36.7</v>
      </c>
      <c r="D16" s="7">
        <v>17.5</v>
      </c>
      <c r="E16" s="177">
        <v>1983</v>
      </c>
    </row>
    <row r="17" spans="1:5" ht="12.75">
      <c r="A17" s="7">
        <v>14</v>
      </c>
      <c r="B17" s="5" t="s">
        <v>18</v>
      </c>
      <c r="C17" s="7">
        <v>29.3</v>
      </c>
      <c r="D17" s="7">
        <v>7.7</v>
      </c>
      <c r="E17" s="177">
        <v>1235</v>
      </c>
    </row>
    <row r="18" spans="1:5" ht="12.75">
      <c r="A18" s="7">
        <v>15</v>
      </c>
      <c r="B18" s="5" t="s">
        <v>19</v>
      </c>
      <c r="C18" s="7">
        <v>58</v>
      </c>
      <c r="D18" s="7">
        <v>58</v>
      </c>
      <c r="E18" s="177">
        <v>6752</v>
      </c>
    </row>
    <row r="19" spans="1:5" ht="12.75">
      <c r="A19" s="7">
        <v>16</v>
      </c>
      <c r="B19" s="5" t="s">
        <v>20</v>
      </c>
      <c r="C19" s="7">
        <v>10.1</v>
      </c>
      <c r="D19" s="7">
        <v>6.9</v>
      </c>
      <c r="E19" s="177">
        <v>657</v>
      </c>
    </row>
    <row r="20" spans="1:5" ht="12.75">
      <c r="A20" s="7">
        <v>17</v>
      </c>
      <c r="B20" s="5" t="s">
        <v>21</v>
      </c>
      <c r="C20" s="7">
        <v>15.6</v>
      </c>
      <c r="D20" s="7">
        <v>10.5</v>
      </c>
      <c r="E20" s="177">
        <v>2331</v>
      </c>
    </row>
    <row r="21" spans="1:5" ht="12.75">
      <c r="A21" s="7">
        <v>18</v>
      </c>
      <c r="B21" s="5" t="s">
        <v>22</v>
      </c>
      <c r="C21" s="7">
        <v>16.6</v>
      </c>
      <c r="D21" s="7">
        <v>16.6</v>
      </c>
      <c r="E21" s="177">
        <v>1334</v>
      </c>
    </row>
    <row r="22" spans="1:5" ht="12.75">
      <c r="A22" s="7">
        <v>19</v>
      </c>
      <c r="B22" s="5" t="s">
        <v>23</v>
      </c>
      <c r="C22" s="7">
        <v>52.7</v>
      </c>
      <c r="D22" s="7">
        <v>23.3</v>
      </c>
      <c r="E22" s="177">
        <v>2748</v>
      </c>
    </row>
    <row r="23" spans="1:5" ht="12.75">
      <c r="A23" s="7">
        <v>20</v>
      </c>
      <c r="B23" s="5" t="s">
        <v>24</v>
      </c>
      <c r="C23" s="7">
        <v>26.2</v>
      </c>
      <c r="D23" s="7">
        <v>19.6</v>
      </c>
      <c r="E23" s="177">
        <v>1535</v>
      </c>
    </row>
    <row r="24" spans="1:5" ht="12.75">
      <c r="A24" s="7">
        <v>21</v>
      </c>
      <c r="B24" s="5" t="s">
        <v>25</v>
      </c>
      <c r="C24" s="7">
        <v>17.2</v>
      </c>
      <c r="D24" s="7">
        <v>12.1</v>
      </c>
      <c r="E24" s="177">
        <v>1460</v>
      </c>
    </row>
    <row r="25" spans="1:5" ht="12.75">
      <c r="A25" s="7">
        <v>22</v>
      </c>
      <c r="B25" s="5" t="s">
        <v>26</v>
      </c>
      <c r="C25" s="7">
        <v>8.9</v>
      </c>
      <c r="D25" s="7">
        <v>4.4</v>
      </c>
      <c r="E25" s="177">
        <v>655</v>
      </c>
    </row>
    <row r="26" spans="1:5" ht="12.75">
      <c r="A26" s="7">
        <v>23</v>
      </c>
      <c r="B26" s="5" t="s">
        <v>27</v>
      </c>
      <c r="C26" s="7">
        <v>7.3</v>
      </c>
      <c r="D26" s="7">
        <v>4.7</v>
      </c>
      <c r="E26" s="177">
        <v>998</v>
      </c>
    </row>
    <row r="27" spans="1:5" ht="12.75">
      <c r="A27" s="7">
        <v>24</v>
      </c>
      <c r="B27" s="5" t="s">
        <v>28</v>
      </c>
      <c r="C27" s="7">
        <v>21</v>
      </c>
      <c r="D27" s="7">
        <v>15</v>
      </c>
      <c r="E27" s="177">
        <v>2907</v>
      </c>
    </row>
    <row r="28" spans="1:5" ht="12.75">
      <c r="A28" s="7">
        <v>25</v>
      </c>
      <c r="B28" s="5" t="s">
        <v>29</v>
      </c>
      <c r="C28" s="7">
        <v>38.3</v>
      </c>
      <c r="D28" s="7">
        <v>16.1</v>
      </c>
      <c r="E28" s="177">
        <v>3314</v>
      </c>
    </row>
    <row r="29" spans="1:5" ht="12.75">
      <c r="A29" s="7">
        <v>26</v>
      </c>
      <c r="B29" s="5" t="s">
        <v>30</v>
      </c>
      <c r="C29" s="7">
        <v>25.7</v>
      </c>
      <c r="D29" s="7">
        <v>0</v>
      </c>
      <c r="E29" s="176">
        <v>1242</v>
      </c>
    </row>
    <row r="30" spans="1:5" ht="12.75">
      <c r="A30" s="7">
        <v>27</v>
      </c>
      <c r="B30" s="5" t="s">
        <v>31</v>
      </c>
      <c r="C30" s="7">
        <v>30.7</v>
      </c>
      <c r="D30" s="7">
        <v>0</v>
      </c>
      <c r="E30" s="176">
        <v>2418</v>
      </c>
    </row>
    <row r="31" spans="1:5" ht="12.75">
      <c r="A31" s="7">
        <v>28</v>
      </c>
      <c r="B31" s="5" t="s">
        <v>32</v>
      </c>
      <c r="C31" s="7">
        <v>537.6</v>
      </c>
      <c r="D31" s="7">
        <v>0</v>
      </c>
      <c r="E31" s="177">
        <v>6288</v>
      </c>
    </row>
    <row r="32" spans="1:5" ht="12.75">
      <c r="A32" s="7">
        <v>29</v>
      </c>
      <c r="B32" s="5" t="s">
        <v>33</v>
      </c>
      <c r="C32" s="7">
        <v>537.6</v>
      </c>
      <c r="D32" s="7">
        <v>0</v>
      </c>
      <c r="E32" s="177">
        <v>4292</v>
      </c>
    </row>
    <row r="33" spans="1:5" ht="12.75">
      <c r="A33" s="7">
        <v>30</v>
      </c>
      <c r="B33" s="5" t="s">
        <v>34</v>
      </c>
      <c r="C33" s="7">
        <v>537.6</v>
      </c>
      <c r="D33" s="7">
        <v>0</v>
      </c>
      <c r="E33" s="178">
        <v>11402</v>
      </c>
    </row>
    <row r="34" spans="1:5" ht="12.75">
      <c r="A34" s="7">
        <v>31</v>
      </c>
      <c r="B34" s="5" t="s">
        <v>35</v>
      </c>
      <c r="C34" s="7">
        <v>537.6</v>
      </c>
      <c r="D34" s="7">
        <v>0</v>
      </c>
      <c r="E34" s="178">
        <v>2414</v>
      </c>
    </row>
    <row r="35" spans="1:5" ht="12.75">
      <c r="A35" s="7">
        <v>32</v>
      </c>
      <c r="B35" s="5" t="s">
        <v>36</v>
      </c>
      <c r="C35" s="7">
        <v>537.6</v>
      </c>
      <c r="D35" s="7">
        <v>0</v>
      </c>
      <c r="E35" s="178">
        <v>3874</v>
      </c>
    </row>
    <row r="36" spans="1:5" ht="12.75">
      <c r="A36" s="7">
        <v>33</v>
      </c>
      <c r="B36" s="107" t="s">
        <v>37</v>
      </c>
      <c r="C36" s="176">
        <v>27.3</v>
      </c>
      <c r="D36" s="176">
        <v>0</v>
      </c>
      <c r="E36" s="176">
        <v>484</v>
      </c>
    </row>
    <row r="37" spans="1:5" ht="15.75" customHeight="1">
      <c r="A37" s="202" t="s">
        <v>38</v>
      </c>
      <c r="B37" s="202"/>
      <c r="C37" s="179">
        <v>1126.7</v>
      </c>
      <c r="D37" s="179">
        <v>319.3</v>
      </c>
      <c r="E37" s="180">
        <f>SUM(E4:E36)</f>
        <v>78224</v>
      </c>
    </row>
    <row r="45" ht="15">
      <c r="C45" s="164" t="str">
        <f>HYPERLINK("#Оглавление!A1","Назад в оглавление")</f>
        <v>Назад в оглавление</v>
      </c>
    </row>
  </sheetData>
  <sheetProtection/>
  <mergeCells count="1">
    <mergeCell ref="A37:B37"/>
  </mergeCells>
  <printOptions/>
  <pageMargins left="0.7086614173228347" right="0.7086614173228347" top="0.2362204724409449" bottom="0.15748031496062992" header="0.2362204724409449" footer="0.1574803149606299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I6" sqref="I6"/>
    </sheetView>
  </sheetViews>
  <sheetFormatPr defaultColWidth="9.140625" defaultRowHeight="15"/>
  <cols>
    <col min="1" max="1" width="5.57421875" style="0" customWidth="1"/>
    <col min="2" max="2" width="18.421875" style="0" customWidth="1"/>
    <col min="3" max="3" width="14.7109375" style="0" customWidth="1"/>
    <col min="4" max="4" width="22.7109375" style="0" customWidth="1"/>
    <col min="5" max="5" width="30.00390625" style="0" customWidth="1"/>
    <col min="6" max="6" width="23.28125" style="0" customWidth="1"/>
    <col min="7" max="7" width="21.8515625" style="0" customWidth="1"/>
  </cols>
  <sheetData>
    <row r="1" spans="1:7" ht="15.75" thickBot="1">
      <c r="A1" s="111"/>
      <c r="B1" s="284" t="s">
        <v>151</v>
      </c>
      <c r="C1" s="284"/>
      <c r="D1" s="284"/>
      <c r="E1" s="112"/>
      <c r="F1" s="112"/>
      <c r="G1" s="113" t="s">
        <v>144</v>
      </c>
    </row>
    <row r="2" spans="1:7" ht="15">
      <c r="A2" s="114" t="s">
        <v>77</v>
      </c>
      <c r="B2" s="285" t="s">
        <v>43</v>
      </c>
      <c r="C2" s="285" t="s">
        <v>162</v>
      </c>
      <c r="D2" s="285" t="s">
        <v>153</v>
      </c>
      <c r="E2" s="285" t="s">
        <v>154</v>
      </c>
      <c r="F2" s="288" t="s">
        <v>207</v>
      </c>
      <c r="G2" s="282" t="s">
        <v>161</v>
      </c>
    </row>
    <row r="3" spans="1:7" ht="18" customHeight="1">
      <c r="A3" s="115" t="s">
        <v>78</v>
      </c>
      <c r="B3" s="286"/>
      <c r="C3" s="286"/>
      <c r="D3" s="287"/>
      <c r="E3" s="287"/>
      <c r="F3" s="286"/>
      <c r="G3" s="283"/>
    </row>
    <row r="4" spans="1:7" ht="15">
      <c r="A4" s="115">
        <v>1</v>
      </c>
      <c r="B4" s="116">
        <v>2</v>
      </c>
      <c r="C4" s="151">
        <v>3</v>
      </c>
      <c r="D4" s="118">
        <v>4</v>
      </c>
      <c r="E4" s="118">
        <v>5</v>
      </c>
      <c r="F4" s="116">
        <v>6</v>
      </c>
      <c r="G4" s="119">
        <v>7</v>
      </c>
    </row>
    <row r="5" spans="1:7" ht="15">
      <c r="A5" s="120">
        <v>1</v>
      </c>
      <c r="B5" s="121" t="s">
        <v>88</v>
      </c>
      <c r="C5" s="37">
        <v>11199</v>
      </c>
      <c r="D5" s="122">
        <f>SUM(C5/'[2]Лист11'!C5)</f>
        <v>243.45652173913044</v>
      </c>
      <c r="E5" s="123">
        <f>ROUND(D5/12,2)</f>
        <v>20.29</v>
      </c>
      <c r="F5" s="124">
        <f>SUM('[2]Лист1'!C5/'[2]Лист5'!C2)</f>
        <v>1060</v>
      </c>
      <c r="G5" s="125">
        <f>SUM('[2]Лист1'!C5/'[2]Лист6'!C3)</f>
        <v>1376.7816091954023</v>
      </c>
    </row>
    <row r="6" spans="1:7" ht="15">
      <c r="A6" s="70">
        <v>2</v>
      </c>
      <c r="B6" s="62" t="s">
        <v>6</v>
      </c>
      <c r="C6" s="37">
        <v>6915</v>
      </c>
      <c r="D6" s="122">
        <f>SUM(C6/'[2]Лист11'!C6)</f>
        <v>203.38235294117646</v>
      </c>
      <c r="E6" s="123">
        <f aca="true" t="shared" si="0" ref="E6:E38">ROUND(D6/12,2)</f>
        <v>16.95</v>
      </c>
      <c r="F6" s="124">
        <f>SUM('[2]Лист1'!C6/'[2]Лист5'!C3)</f>
        <v>1092.6666666666667</v>
      </c>
      <c r="G6" s="125">
        <f>SUM('[2]Лист1'!C6/'[2]Лист6'!C4)</f>
        <v>1490</v>
      </c>
    </row>
    <row r="7" spans="1:7" ht="15">
      <c r="A7" s="120">
        <v>3</v>
      </c>
      <c r="B7" s="62" t="s">
        <v>7</v>
      </c>
      <c r="C7" s="37">
        <v>8018</v>
      </c>
      <c r="D7" s="122">
        <f>SUM(C7/'[2]Лист11'!C7)</f>
        <v>258.64516129032256</v>
      </c>
      <c r="E7" s="123">
        <f t="shared" si="0"/>
        <v>21.55</v>
      </c>
      <c r="F7" s="124">
        <f>SUM('[2]Лист1'!C7/'[2]Лист5'!C4)</f>
        <v>1101.0843373493974</v>
      </c>
      <c r="G7" s="125">
        <f>SUM('[2]Лист1'!C7/'[2]Лист6'!C5)</f>
        <v>787.844827586207</v>
      </c>
    </row>
    <row r="8" spans="1:7" ht="15">
      <c r="A8" s="70">
        <v>4</v>
      </c>
      <c r="B8" s="62" t="s">
        <v>8</v>
      </c>
      <c r="C8" s="37">
        <v>5975</v>
      </c>
      <c r="D8" s="122">
        <f>SUM(C8/'[2]Лист11'!C8)</f>
        <v>165.97222222222223</v>
      </c>
      <c r="E8" s="123">
        <f t="shared" si="0"/>
        <v>13.83</v>
      </c>
      <c r="F8" s="124">
        <f>SUM('[2]Лист1'!C8/'[2]Лист5'!C5)</f>
        <v>1131.8181818181818</v>
      </c>
      <c r="G8" s="125">
        <f>SUM('[2]Лист1'!C8/'[2]Лист6'!C6)</f>
        <v>1556.25</v>
      </c>
    </row>
    <row r="9" spans="1:7" ht="15">
      <c r="A9" s="120">
        <v>5</v>
      </c>
      <c r="B9" s="62" t="s">
        <v>9</v>
      </c>
      <c r="C9" s="37">
        <v>24690</v>
      </c>
      <c r="D9" s="122">
        <f>SUM(C9/'[2]Лист11'!C9)</f>
        <v>277.4157303370786</v>
      </c>
      <c r="E9" s="123">
        <f t="shared" si="0"/>
        <v>23.12</v>
      </c>
      <c r="F9" s="124">
        <f>SUM('[2]Лист1'!C9/'[2]Лист5'!C6)</f>
        <v>1037.0992366412213</v>
      </c>
      <c r="G9" s="125">
        <f>SUM('[2]Лист1'!C9/'[2]Лист6'!C7)</f>
        <v>1306.3461538461538</v>
      </c>
    </row>
    <row r="10" spans="1:7" ht="15">
      <c r="A10" s="70">
        <v>6</v>
      </c>
      <c r="B10" s="62" t="s">
        <v>10</v>
      </c>
      <c r="C10" s="37">
        <v>10522</v>
      </c>
      <c r="D10" s="122">
        <f>SUM(C10/'[2]Лист11'!C10)</f>
        <v>263.05</v>
      </c>
      <c r="E10" s="123">
        <f t="shared" si="0"/>
        <v>21.92</v>
      </c>
      <c r="F10" s="124">
        <f>SUM('[2]Лист1'!C10/'[2]Лист5'!C7)</f>
        <v>492.94605809128626</v>
      </c>
      <c r="G10" s="125">
        <f>SUM('[2]Лист1'!C10/'[2]Лист6'!C8)</f>
        <v>920.9302325581396</v>
      </c>
    </row>
    <row r="11" spans="1:7" ht="15">
      <c r="A11" s="120">
        <v>7</v>
      </c>
      <c r="B11" s="62" t="s">
        <v>11</v>
      </c>
      <c r="C11" s="37">
        <v>14461</v>
      </c>
      <c r="D11" s="122">
        <f>SUM(C11/'[2]Лист11'!C11)</f>
        <v>283.54901960784315</v>
      </c>
      <c r="E11" s="123">
        <f t="shared" si="0"/>
        <v>23.63</v>
      </c>
      <c r="F11" s="124">
        <f>SUM('[2]Лист1'!C11/'[2]Лист5'!C8)</f>
        <v>663.2599118942732</v>
      </c>
      <c r="G11" s="125">
        <f>SUM('[2]Лист1'!C11/'[2]Лист6'!C9)</f>
        <v>1052.8671328671328</v>
      </c>
    </row>
    <row r="12" spans="1:7" ht="15">
      <c r="A12" s="70">
        <v>8</v>
      </c>
      <c r="B12" s="62" t="s">
        <v>12</v>
      </c>
      <c r="C12" s="37">
        <v>10329</v>
      </c>
      <c r="D12" s="122">
        <f>SUM(C12/'[2]Лист11'!C12)</f>
        <v>219.7659574468085</v>
      </c>
      <c r="E12" s="123">
        <f t="shared" si="0"/>
        <v>18.31</v>
      </c>
      <c r="F12" s="124">
        <f>SUM('[2]Лист1'!C12/'[2]Лист5'!C9)</f>
        <v>965.6</v>
      </c>
      <c r="G12" s="125">
        <f>SUM('[2]Лист1'!C12/'[2]Лист6'!C10)</f>
        <v>1508.75</v>
      </c>
    </row>
    <row r="13" spans="1:7" ht="15">
      <c r="A13" s="120">
        <v>9</v>
      </c>
      <c r="B13" s="62" t="s">
        <v>13</v>
      </c>
      <c r="C13" s="37">
        <v>10013</v>
      </c>
      <c r="D13" s="122">
        <f>SUM(C13/'[2]Лист11'!C13)</f>
        <v>178.80357142857142</v>
      </c>
      <c r="E13" s="123">
        <f t="shared" si="0"/>
        <v>14.9</v>
      </c>
      <c r="F13" s="124">
        <f>SUM('[2]Лист1'!C13/'[2]Лист5'!C10)</f>
        <v>485.04643962848303</v>
      </c>
      <c r="G13" s="125">
        <f>SUM('[2]Лист1'!C13/'[2]Лист6'!C11)</f>
        <v>725.324074074074</v>
      </c>
    </row>
    <row r="14" spans="1:7" ht="15">
      <c r="A14" s="70">
        <v>10</v>
      </c>
      <c r="B14" s="62" t="s">
        <v>14</v>
      </c>
      <c r="C14" s="37">
        <v>5813</v>
      </c>
      <c r="D14" s="122">
        <f>SUM(C14/'[2]Лист11'!C14)</f>
        <v>223.57692307692307</v>
      </c>
      <c r="E14" s="123">
        <f t="shared" si="0"/>
        <v>18.63</v>
      </c>
      <c r="F14" s="124">
        <f>SUM('[2]Лист1'!C14/'[2]Лист5'!C11)</f>
        <v>1305.1923076923076</v>
      </c>
      <c r="G14" s="125">
        <f>SUM('[2]Лист1'!C14/'[2]Лист6'!C12)</f>
        <v>2056.666666666667</v>
      </c>
    </row>
    <row r="15" spans="1:7" ht="15">
      <c r="A15" s="120">
        <v>11</v>
      </c>
      <c r="B15" s="62" t="s">
        <v>15</v>
      </c>
      <c r="C15" s="37">
        <v>14680</v>
      </c>
      <c r="D15" s="122">
        <f>SUM(C15/'[2]Лист11'!C15)</f>
        <v>183.5</v>
      </c>
      <c r="E15" s="123">
        <f t="shared" si="0"/>
        <v>15.29</v>
      </c>
      <c r="F15" s="124">
        <f>SUM('[2]Лист1'!C15/'[2]Лист5'!C12)</f>
        <v>913.255033557047</v>
      </c>
      <c r="G15" s="125">
        <f>SUM('[2]Лист1'!C15/'[2]Лист6'!C13)</f>
        <v>1690.3726708074532</v>
      </c>
    </row>
    <row r="16" spans="1:7" ht="15">
      <c r="A16" s="70">
        <v>12</v>
      </c>
      <c r="B16" s="62" t="s">
        <v>16</v>
      </c>
      <c r="C16" s="37">
        <v>6154</v>
      </c>
      <c r="D16" s="122">
        <f>SUM(C16/'[2]Лист11'!C16)</f>
        <v>198.51612903225808</v>
      </c>
      <c r="E16" s="123">
        <f t="shared" si="0"/>
        <v>16.54</v>
      </c>
      <c r="F16" s="124">
        <f>SUM('[2]Лист1'!C16/'[2]Лист5'!C13)</f>
        <v>934.7222222222222</v>
      </c>
      <c r="G16" s="125">
        <f>SUM('[2]Лист1'!C16/'[2]Лист6'!C14)</f>
        <v>1269.811320754717</v>
      </c>
    </row>
    <row r="17" spans="1:7" ht="15">
      <c r="A17" s="120">
        <v>13</v>
      </c>
      <c r="B17" s="62" t="s">
        <v>17</v>
      </c>
      <c r="C17" s="37">
        <v>16580</v>
      </c>
      <c r="D17" s="122">
        <f>SUM(C17/'[2]Лист11'!C17)</f>
        <v>285.86206896551727</v>
      </c>
      <c r="E17" s="123">
        <f t="shared" si="0"/>
        <v>23.82</v>
      </c>
      <c r="F17" s="124">
        <f>SUM('[2]Лист1'!C17/'[2]Лист5'!C14)</f>
        <v>590.5177111716621</v>
      </c>
      <c r="G17" s="125">
        <f>SUM('[2]Лист1'!C17/'[2]Лист6'!C15)</f>
        <v>1152.7659574468084</v>
      </c>
    </row>
    <row r="18" spans="1:7" ht="15">
      <c r="A18" s="70">
        <v>14</v>
      </c>
      <c r="B18" s="62" t="s">
        <v>18</v>
      </c>
      <c r="C18" s="37">
        <v>14112</v>
      </c>
      <c r="D18" s="122">
        <f>SUM(C18/'[2]Лист11'!C18)</f>
        <v>282.24</v>
      </c>
      <c r="E18" s="123">
        <f t="shared" si="0"/>
        <v>23.52</v>
      </c>
      <c r="F18" s="124">
        <f>SUM('[2]Лист1'!C18/'[2]Лист5'!C15)</f>
        <v>542.2525597269624</v>
      </c>
      <c r="G18" s="125">
        <f>SUM('[2]Лист1'!C18/'[2]Лист6'!C16)</f>
        <v>1103.3333333333333</v>
      </c>
    </row>
    <row r="19" spans="1:7" ht="15">
      <c r="A19" s="120">
        <v>15</v>
      </c>
      <c r="B19" s="62" t="s">
        <v>19</v>
      </c>
      <c r="C19" s="37">
        <v>16076</v>
      </c>
      <c r="D19" s="122">
        <f>SUM(C19/'[2]Лист11'!C19)</f>
        <v>267.93333333333334</v>
      </c>
      <c r="E19" s="123">
        <f t="shared" si="0"/>
        <v>22.33</v>
      </c>
      <c r="F19" s="124">
        <f>SUM('[2]Лист1'!C19/'[2]Лист5'!C16)</f>
        <v>343.5</v>
      </c>
      <c r="G19" s="125">
        <f>SUM('[2]Лист1'!C19/'[2]Лист6'!C17)</f>
        <v>862.4675324675325</v>
      </c>
    </row>
    <row r="20" spans="1:7" ht="15">
      <c r="A20" s="70">
        <v>16</v>
      </c>
      <c r="B20" s="62" t="s">
        <v>20</v>
      </c>
      <c r="C20" s="37">
        <v>3113</v>
      </c>
      <c r="D20" s="122">
        <f>SUM(C20/'[2]Лист11'!C20)</f>
        <v>259.4166666666667</v>
      </c>
      <c r="E20" s="123">
        <f t="shared" si="0"/>
        <v>21.62</v>
      </c>
      <c r="F20" s="124">
        <f>SUM('[2]Лист1'!C20/'[2]Лист5'!C17)</f>
        <v>396.63366336633663</v>
      </c>
      <c r="G20" s="125">
        <f>SUM('[2]Лист1'!C20/'[2]Лист6'!C18)</f>
        <v>646.1290322580645</v>
      </c>
    </row>
    <row r="21" spans="1:7" ht="15">
      <c r="A21" s="120">
        <v>17</v>
      </c>
      <c r="B21" s="62" t="s">
        <v>21</v>
      </c>
      <c r="C21" s="37">
        <v>12413</v>
      </c>
      <c r="D21" s="122">
        <f>SUM(C21/'[2]Лист11'!C21)</f>
        <v>217.7719298245614</v>
      </c>
      <c r="E21" s="123">
        <f t="shared" si="0"/>
        <v>18.15</v>
      </c>
      <c r="F21" s="124">
        <f>SUM('[2]Лист1'!C21/'[2]Лист5'!C18)</f>
        <v>1202.371794871795</v>
      </c>
      <c r="G21" s="125">
        <f>SUM('[2]Лист1'!C21/'[2]Лист6'!C19)</f>
        <v>1399.776119402985</v>
      </c>
    </row>
    <row r="22" spans="1:7" ht="15">
      <c r="A22" s="70">
        <v>18</v>
      </c>
      <c r="B22" s="62" t="s">
        <v>22</v>
      </c>
      <c r="C22" s="37">
        <v>11384</v>
      </c>
      <c r="D22" s="122">
        <f>SUM(C22/'[2]Лист11'!C22)</f>
        <v>237.16666666666666</v>
      </c>
      <c r="E22" s="123">
        <f t="shared" si="0"/>
        <v>19.76</v>
      </c>
      <c r="F22" s="124">
        <f>SUM('[2]Лист1'!C22/'[2]Лист5'!C19)</f>
        <v>753.8554216867469</v>
      </c>
      <c r="G22" s="125">
        <f>SUM('[2]Лист1'!C22/'[2]Лист6'!C20)</f>
        <v>900.2877697841726</v>
      </c>
    </row>
    <row r="23" spans="1:7" ht="15">
      <c r="A23" s="120">
        <v>19</v>
      </c>
      <c r="B23" s="62" t="s">
        <v>23</v>
      </c>
      <c r="C23" s="37">
        <v>15617</v>
      </c>
      <c r="D23" s="122">
        <f>SUM(C23/'[2]Лист11'!C23)</f>
        <v>213.93150684931507</v>
      </c>
      <c r="E23" s="123">
        <f t="shared" si="0"/>
        <v>17.83</v>
      </c>
      <c r="F23" s="124">
        <f>SUM('[2]Лист1'!C23/'[2]Лист5'!C20)</f>
        <v>340.0948766603415</v>
      </c>
      <c r="G23" s="125">
        <f>SUM('[2]Лист1'!C23/'[2]Лист6'!C21)</f>
        <v>825.9447004608295</v>
      </c>
    </row>
    <row r="24" spans="1:7" ht="15">
      <c r="A24" s="70">
        <v>20</v>
      </c>
      <c r="B24" s="62" t="s">
        <v>24</v>
      </c>
      <c r="C24" s="37">
        <v>17229</v>
      </c>
      <c r="D24" s="122">
        <f>SUM(C24/'[2]Лист11'!C24)</f>
        <v>253.36764705882354</v>
      </c>
      <c r="E24" s="123">
        <f t="shared" si="0"/>
        <v>21.11</v>
      </c>
      <c r="F24" s="124">
        <f>SUM('[2]Лист1'!C24/'[2]Лист5'!C21)</f>
        <v>714.1603053435115</v>
      </c>
      <c r="G24" s="125">
        <f>SUM('[2]Лист1'!C24/'[2]Лист6'!C22)</f>
        <v>926.2871287128713</v>
      </c>
    </row>
    <row r="25" spans="1:7" ht="15">
      <c r="A25" s="120">
        <v>21</v>
      </c>
      <c r="B25" s="62" t="s">
        <v>25</v>
      </c>
      <c r="C25" s="37">
        <v>8245</v>
      </c>
      <c r="D25" s="122">
        <f>SUM(C25/'[2]Лист11'!C25)</f>
        <v>191.74418604651163</v>
      </c>
      <c r="E25" s="123">
        <f t="shared" si="0"/>
        <v>15.98</v>
      </c>
      <c r="F25" s="124">
        <f>SUM('[2]Лист1'!C25/'[2]Лист5'!C22)</f>
        <v>677.7906976744187</v>
      </c>
      <c r="G25" s="125">
        <f>SUM('[2]Лист1'!C25/'[2]Лист6'!C23)</f>
        <v>1189.5918367346937</v>
      </c>
    </row>
    <row r="26" spans="1:7" ht="15">
      <c r="A26" s="70">
        <v>22</v>
      </c>
      <c r="B26" s="62" t="s">
        <v>26</v>
      </c>
      <c r="C26" s="37">
        <v>4085</v>
      </c>
      <c r="D26" s="122">
        <f>SUM(C26/'[2]Лист11'!C26)</f>
        <v>185.6818181818182</v>
      </c>
      <c r="E26" s="123">
        <f t="shared" si="0"/>
        <v>15.47</v>
      </c>
      <c r="F26" s="124">
        <f>SUM('[2]Лист1'!C26/'[2]Лист5'!C23)</f>
        <v>614.3820224719101</v>
      </c>
      <c r="G26" s="125">
        <f>SUM('[2]Лист1'!C26/'[2]Лист6'!C24)</f>
        <v>881.9354838709677</v>
      </c>
    </row>
    <row r="27" spans="1:7" ht="15">
      <c r="A27" s="120">
        <v>23</v>
      </c>
      <c r="B27" s="62" t="s">
        <v>27</v>
      </c>
      <c r="C27" s="37">
        <v>5509</v>
      </c>
      <c r="D27" s="122">
        <f>SUM(C27/'[2]Лист11'!C27)</f>
        <v>220.36</v>
      </c>
      <c r="E27" s="123">
        <f t="shared" si="0"/>
        <v>18.36</v>
      </c>
      <c r="F27" s="124">
        <f>SUM('[2]Лист1'!C27/'[2]Лист5'!C24)</f>
        <v>893.5616438356165</v>
      </c>
      <c r="G27" s="125">
        <f>SUM('[2]Лист1'!C27/'[2]Лист6'!C25)</f>
        <v>1019.21875</v>
      </c>
    </row>
    <row r="28" spans="1:7" ht="15">
      <c r="A28" s="70">
        <v>24</v>
      </c>
      <c r="B28" s="62" t="s">
        <v>28</v>
      </c>
      <c r="C28" s="37">
        <v>21471</v>
      </c>
      <c r="D28" s="122">
        <f>SUM(C28/'[2]Лист11'!C28)</f>
        <v>255.60714285714286</v>
      </c>
      <c r="E28" s="123">
        <f t="shared" si="0"/>
        <v>21.3</v>
      </c>
      <c r="F28" s="124">
        <f>SUM('[2]Лист1'!C28/'[2]Лист5'!C25)</f>
        <v>1116.047619047619</v>
      </c>
      <c r="G28" s="125">
        <f>SUM('[2]Лист1'!C28/'[2]Лист6'!C26)</f>
        <v>1437.8527607361962</v>
      </c>
    </row>
    <row r="29" spans="1:7" ht="15">
      <c r="A29" s="120">
        <v>25</v>
      </c>
      <c r="B29" s="62" t="s">
        <v>29</v>
      </c>
      <c r="C29" s="37">
        <v>17837</v>
      </c>
      <c r="D29" s="122">
        <f>SUM(C29/'[2]Лист11'!C29)</f>
        <v>182.01020408163265</v>
      </c>
      <c r="E29" s="123">
        <f t="shared" si="0"/>
        <v>15.17</v>
      </c>
      <c r="F29" s="124">
        <f>SUM('[2]Лист1'!C29/'[2]Лист5'!C26)</f>
        <v>702.7937336814622</v>
      </c>
      <c r="G29" s="125">
        <f>SUM('[2]Лист1'!C29/'[2]Лист6'!C27)</f>
        <v>1394.6632124352332</v>
      </c>
    </row>
    <row r="30" spans="1:7" ht="15">
      <c r="A30" s="70">
        <v>26</v>
      </c>
      <c r="B30" s="62" t="s">
        <v>30</v>
      </c>
      <c r="C30" s="37">
        <v>9576</v>
      </c>
      <c r="D30" s="122">
        <f>SUM(C30/'[2]Лист11'!C30)</f>
        <v>239.4</v>
      </c>
      <c r="E30" s="123">
        <f t="shared" si="0"/>
        <v>19.95</v>
      </c>
      <c r="F30" s="124">
        <f>SUM('[2]Лист1'!C30/'[2]Лист5'!C27)</f>
        <v>445.6809338521401</v>
      </c>
      <c r="G30" s="125">
        <f>SUM('[2]Лист1'!C30/'[2]Лист6'!C28)</f>
        <v>874.3511450381679</v>
      </c>
    </row>
    <row r="31" spans="1:7" ht="15">
      <c r="A31" s="120">
        <v>27</v>
      </c>
      <c r="B31" s="62" t="s">
        <v>31</v>
      </c>
      <c r="C31" s="37">
        <v>18944</v>
      </c>
      <c r="D31" s="122">
        <f>SUM(C31/'[2]Лист11'!C31)</f>
        <v>310.55737704918033</v>
      </c>
      <c r="E31" s="123">
        <f t="shared" si="0"/>
        <v>25.88</v>
      </c>
      <c r="F31" s="124">
        <f>SUM('[2]Лист1'!C31/'[2]Лист5'!C28)</f>
        <v>689.2833876221498</v>
      </c>
      <c r="G31" s="125">
        <f>SUM('[2]Лист1'!C31/'[2]Лист6'!C29)</f>
        <v>1052.7860696517412</v>
      </c>
    </row>
    <row r="32" spans="1:7" ht="15">
      <c r="A32" s="70">
        <v>28</v>
      </c>
      <c r="B32" s="62" t="s">
        <v>32</v>
      </c>
      <c r="C32" s="37">
        <v>69197</v>
      </c>
      <c r="D32" s="122">
        <f>SUM(C32/'[2]Лист11'!C32)</f>
        <v>324.86854460093895</v>
      </c>
      <c r="E32" s="123">
        <f t="shared" si="0"/>
        <v>27.07</v>
      </c>
      <c r="F32" s="124">
        <f>SUM('[2]Лист1'!C32/'[2]Лист5'!C29)</f>
        <v>145.08370535714286</v>
      </c>
      <c r="G32" s="125">
        <f>SUM('[2]Лист1'!C32/'[2]Лист6'!C30)</f>
        <v>2142.7747252747254</v>
      </c>
    </row>
    <row r="33" spans="1:7" ht="15">
      <c r="A33" s="120">
        <v>29</v>
      </c>
      <c r="B33" s="62" t="s">
        <v>33</v>
      </c>
      <c r="C33" s="37">
        <v>52399</v>
      </c>
      <c r="D33" s="122">
        <f>SUM(C33/'[2]Лист11'!C33)</f>
        <v>311.8988095238095</v>
      </c>
      <c r="E33" s="123">
        <f t="shared" si="0"/>
        <v>25.99</v>
      </c>
      <c r="F33" s="124">
        <f>SUM('[2]Лист1'!C33/'[2]Лист5'!C30)</f>
        <v>108.9750744047619</v>
      </c>
      <c r="G33" s="125">
        <f>SUM('[2]Лист1'!C33/'[2]Лист6'!C31)</f>
        <v>1570.6434316353889</v>
      </c>
    </row>
    <row r="34" spans="1:7" ht="15">
      <c r="A34" s="70">
        <v>30</v>
      </c>
      <c r="B34" s="62" t="s">
        <v>34</v>
      </c>
      <c r="C34" s="37">
        <v>110695</v>
      </c>
      <c r="D34" s="122">
        <f>SUM(C34/'[2]Лист11'!C34)</f>
        <v>455.5349794238683</v>
      </c>
      <c r="E34" s="123">
        <f t="shared" si="0"/>
        <v>37.96</v>
      </c>
      <c r="F34" s="124">
        <f>SUM('[2]Лист1'!C34/'[2]Лист5'!C31)</f>
        <v>272.7920386904762</v>
      </c>
      <c r="G34" s="125">
        <f>SUM('[2]Лист1'!C34/'[2]Лист6'!C32)</f>
        <v>3508.444976076555</v>
      </c>
    </row>
    <row r="35" spans="1:7" ht="15">
      <c r="A35" s="120">
        <v>31</v>
      </c>
      <c r="B35" s="62" t="s">
        <v>35</v>
      </c>
      <c r="C35" s="37">
        <v>18004</v>
      </c>
      <c r="D35" s="122">
        <f>SUM(C35/'[2]Лист11'!C35)</f>
        <v>310.41379310344826</v>
      </c>
      <c r="E35" s="123">
        <f t="shared" si="0"/>
        <v>25.87</v>
      </c>
      <c r="F35" s="124">
        <f>SUM('[2]Лист1'!C35/'[2]Лист5'!C32)</f>
        <v>48.14360119047619</v>
      </c>
      <c r="G35" s="125">
        <f>SUM('[2]Лист1'!C35/'[2]Лист6'!C33)</f>
        <v>2156.8333333333335</v>
      </c>
    </row>
    <row r="36" spans="1:7" ht="15">
      <c r="A36" s="70">
        <v>32</v>
      </c>
      <c r="B36" s="62" t="s">
        <v>36</v>
      </c>
      <c r="C36" s="37">
        <v>14630</v>
      </c>
      <c r="D36" s="122">
        <f>SUM(C36/'[2]Лист11'!C36)</f>
        <v>348.3333333333333</v>
      </c>
      <c r="E36" s="123">
        <f t="shared" si="0"/>
        <v>29.03</v>
      </c>
      <c r="F36" s="124">
        <f>SUM('[2]Лист1'!C36/'[2]Лист5'!C33)</f>
        <v>43.046875</v>
      </c>
      <c r="G36" s="125">
        <f>SUM('[2]Лист1'!C36/'[2]Лист6'!C34)</f>
        <v>9256.8</v>
      </c>
    </row>
    <row r="37" spans="1:7" ht="15">
      <c r="A37" s="120">
        <v>33</v>
      </c>
      <c r="B37" s="38" t="s">
        <v>37</v>
      </c>
      <c r="C37" s="37">
        <v>52</v>
      </c>
      <c r="D37" s="122">
        <f>SUM(C37/'[2]Лист11'!C37)</f>
        <v>52</v>
      </c>
      <c r="E37" s="123">
        <f t="shared" si="0"/>
        <v>4.33</v>
      </c>
      <c r="F37" s="124">
        <f>SUM('[2]Лист1'!C37/'[2]Лист5'!C34)</f>
        <v>1.9413919413919414</v>
      </c>
      <c r="G37" s="125">
        <f>SUM('[2]Лист1'!C37/'[2]Лист6'!C35)</f>
        <v>176.66666666666669</v>
      </c>
    </row>
    <row r="38" spans="1:7" ht="15.75" thickBot="1">
      <c r="A38" s="280" t="s">
        <v>38</v>
      </c>
      <c r="B38" s="281"/>
      <c r="C38" s="37">
        <f>SUM(C5:C37)</f>
        <v>585937</v>
      </c>
      <c r="D38" s="122">
        <f>SUM(C38/'[2]Лист11'!C38)</f>
        <v>280.2185557149689</v>
      </c>
      <c r="E38" s="123">
        <f t="shared" si="0"/>
        <v>23.35</v>
      </c>
      <c r="F38" s="124">
        <f>SUM('[2]Лист1'!C38/'[2]Лист5'!C35)</f>
        <v>646.9583740126031</v>
      </c>
      <c r="G38" s="125">
        <f>SUM('[2]Лист1'!C38/'[2]Лист6'!C36)</f>
        <v>1497.0794824399259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8">
    <mergeCell ref="A38:B38"/>
    <mergeCell ref="G2:G3"/>
    <mergeCell ref="B1:D1"/>
    <mergeCell ref="B2:B3"/>
    <mergeCell ref="C2:C3"/>
    <mergeCell ref="D2:D3"/>
    <mergeCell ref="E2:E3"/>
    <mergeCell ref="F2:F3"/>
  </mergeCells>
  <printOptions/>
  <pageMargins left="0.23" right="0.7086614173228347" top="0.37" bottom="0.16" header="0.31496062992125984" footer="0.18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A37" sqref="A37:B37"/>
    </sheetView>
  </sheetViews>
  <sheetFormatPr defaultColWidth="9.140625" defaultRowHeight="15"/>
  <cols>
    <col min="2" max="2" width="21.7109375" style="0" customWidth="1"/>
    <col min="3" max="3" width="13.7109375" style="0" customWidth="1"/>
  </cols>
  <sheetData>
    <row r="1" spans="1:7" ht="15.75" thickBot="1">
      <c r="A1" s="111"/>
      <c r="B1" s="289" t="s">
        <v>151</v>
      </c>
      <c r="C1" s="289"/>
      <c r="D1" s="126"/>
      <c r="E1" s="126"/>
      <c r="F1" s="290" t="s">
        <v>152</v>
      </c>
      <c r="G1" s="290"/>
    </row>
    <row r="2" spans="1:7" ht="45.75" customHeight="1">
      <c r="A2" s="114" t="s">
        <v>77</v>
      </c>
      <c r="B2" s="117" t="s">
        <v>43</v>
      </c>
      <c r="C2" s="117" t="s">
        <v>163</v>
      </c>
      <c r="D2" s="291" t="s">
        <v>156</v>
      </c>
      <c r="E2" s="292"/>
      <c r="F2" s="285" t="s">
        <v>157</v>
      </c>
      <c r="G2" s="293"/>
    </row>
    <row r="3" spans="1:7" ht="15">
      <c r="A3" s="127" t="s">
        <v>78</v>
      </c>
      <c r="B3" s="128" t="s">
        <v>2</v>
      </c>
      <c r="C3" s="129" t="s">
        <v>71</v>
      </c>
      <c r="D3" s="129" t="s">
        <v>71</v>
      </c>
      <c r="E3" s="129" t="s">
        <v>104</v>
      </c>
      <c r="F3" s="152" t="s">
        <v>71</v>
      </c>
      <c r="G3" s="130" t="s">
        <v>104</v>
      </c>
    </row>
    <row r="4" spans="1:7" ht="15">
      <c r="A4" s="70">
        <v>1</v>
      </c>
      <c r="B4" s="82" t="s">
        <v>5</v>
      </c>
      <c r="C4" s="41">
        <v>0.7263316079479044</v>
      </c>
      <c r="D4" s="41">
        <v>0.04174319585907497</v>
      </c>
      <c r="E4" s="41">
        <v>-0.05825680414092504</v>
      </c>
      <c r="F4" s="41">
        <v>71.02187343463015</v>
      </c>
      <c r="G4" s="41">
        <v>-25.778126565369845</v>
      </c>
    </row>
    <row r="5" spans="1:7" ht="15">
      <c r="A5" s="70">
        <v>2</v>
      </c>
      <c r="B5" s="62" t="s">
        <v>6</v>
      </c>
      <c r="C5" s="41">
        <v>1.8791946308724832</v>
      </c>
      <c r="D5" s="41">
        <v>0.12202562538133008</v>
      </c>
      <c r="E5" s="41">
        <v>-0.07797437461866993</v>
      </c>
      <c r="F5" s="41">
        <v>46.162294081757175</v>
      </c>
      <c r="G5" s="41">
        <v>-46.18770591824282</v>
      </c>
    </row>
    <row r="6" spans="1:7" ht="15">
      <c r="A6" s="70">
        <v>3</v>
      </c>
      <c r="B6" s="62" t="s">
        <v>7</v>
      </c>
      <c r="C6" s="41">
        <v>0.5361636940584309</v>
      </c>
      <c r="D6" s="41">
        <v>0.24072655651603017</v>
      </c>
      <c r="E6" s="41">
        <v>-0.25927344348396986</v>
      </c>
      <c r="F6" s="41">
        <v>74.5267534741219</v>
      </c>
      <c r="G6" s="41">
        <v>-20.07324652587809</v>
      </c>
    </row>
    <row r="7" spans="1:7" ht="15">
      <c r="A7" s="70">
        <v>4</v>
      </c>
      <c r="B7" s="62" t="s">
        <v>8</v>
      </c>
      <c r="C7" s="41">
        <v>0.9179575444635685</v>
      </c>
      <c r="D7" s="41">
        <v>0.022948938611589215</v>
      </c>
      <c r="E7" s="41">
        <v>-0.0770510613884108</v>
      </c>
      <c r="F7" s="41">
        <v>64.2685025817556</v>
      </c>
      <c r="G7" s="41">
        <v>-35.13149741824441</v>
      </c>
    </row>
    <row r="8" spans="1:7" ht="15">
      <c r="A8" s="70">
        <v>5</v>
      </c>
      <c r="B8" s="62" t="s">
        <v>9</v>
      </c>
      <c r="C8" s="41">
        <v>0.78021492713087</v>
      </c>
      <c r="D8" s="41">
        <v>0.0699249227145591</v>
      </c>
      <c r="E8" s="41">
        <v>-0.0300750772854409</v>
      </c>
      <c r="F8" s="41">
        <v>68.35713234211688</v>
      </c>
      <c r="G8" s="41">
        <v>-26.34286765788312</v>
      </c>
    </row>
    <row r="9" spans="1:7" ht="15">
      <c r="A9" s="70">
        <v>6</v>
      </c>
      <c r="B9" s="62" t="s">
        <v>10</v>
      </c>
      <c r="C9" s="41">
        <v>1.2121212121212122</v>
      </c>
      <c r="D9" s="41">
        <v>0.08417508417508417</v>
      </c>
      <c r="E9" s="41">
        <v>-0.01582491582491584</v>
      </c>
      <c r="F9" s="41">
        <v>68.77104377104376</v>
      </c>
      <c r="G9" s="41">
        <v>-26.728956228956235</v>
      </c>
    </row>
    <row r="10" spans="1:7" ht="15">
      <c r="A10" s="70">
        <v>7</v>
      </c>
      <c r="B10" s="62" t="s">
        <v>11</v>
      </c>
      <c r="C10" s="41">
        <v>0.2590329436769394</v>
      </c>
      <c r="D10" s="41">
        <v>0</v>
      </c>
      <c r="E10" s="41">
        <v>0</v>
      </c>
      <c r="F10" s="41">
        <v>98.98379383634432</v>
      </c>
      <c r="G10" s="41">
        <v>0.8837938363443243</v>
      </c>
    </row>
    <row r="11" spans="1:7" ht="15">
      <c r="A11" s="70">
        <v>8</v>
      </c>
      <c r="B11" s="62" t="s">
        <v>12</v>
      </c>
      <c r="C11" s="41">
        <v>0.5302402651201326</v>
      </c>
      <c r="D11" s="41">
        <v>0.18227009113504555</v>
      </c>
      <c r="E11" s="41">
        <v>-0.017729908864954458</v>
      </c>
      <c r="F11" s="41">
        <v>70.62966031483016</v>
      </c>
      <c r="G11" s="41">
        <v>-24.170339685169836</v>
      </c>
    </row>
    <row r="12" spans="1:7" ht="15">
      <c r="A12" s="70">
        <v>9</v>
      </c>
      <c r="B12" s="62" t="s">
        <v>13</v>
      </c>
      <c r="C12" s="41">
        <v>0.12765685836471566</v>
      </c>
      <c r="D12" s="41">
        <v>0.03829705750941469</v>
      </c>
      <c r="E12" s="41">
        <v>-0.06170294249058531</v>
      </c>
      <c r="F12" s="41">
        <v>98.44258632795047</v>
      </c>
      <c r="G12" s="41">
        <v>-0.4574136720495403</v>
      </c>
    </row>
    <row r="13" spans="1:7" ht="15">
      <c r="A13" s="70">
        <v>10</v>
      </c>
      <c r="B13" s="62" t="s">
        <v>14</v>
      </c>
      <c r="C13" s="41">
        <v>0.39781936054221306</v>
      </c>
      <c r="D13" s="41">
        <v>0</v>
      </c>
      <c r="E13" s="41">
        <v>0</v>
      </c>
      <c r="F13" s="41">
        <v>96.89111536761456</v>
      </c>
      <c r="G13" s="41">
        <v>-0.008884632385445457</v>
      </c>
    </row>
    <row r="14" spans="1:7" ht="15">
      <c r="A14" s="70">
        <v>11</v>
      </c>
      <c r="B14" s="62" t="s">
        <v>15</v>
      </c>
      <c r="C14" s="41">
        <v>0.09920999448833365</v>
      </c>
      <c r="D14" s="41">
        <v>0</v>
      </c>
      <c r="E14" s="41">
        <v>0</v>
      </c>
      <c r="F14" s="41">
        <v>75.89197133933493</v>
      </c>
      <c r="G14" s="41">
        <v>-22.60802866066507</v>
      </c>
    </row>
    <row r="15" spans="1:7" ht="15">
      <c r="A15" s="70">
        <v>12</v>
      </c>
      <c r="B15" s="62" t="s">
        <v>16</v>
      </c>
      <c r="C15" s="41">
        <v>0.8766716196136701</v>
      </c>
      <c r="D15" s="41">
        <v>0</v>
      </c>
      <c r="E15" s="41">
        <v>0</v>
      </c>
      <c r="F15" s="41">
        <v>96.80534918276375</v>
      </c>
      <c r="G15" s="41">
        <v>2.3053491827637487</v>
      </c>
    </row>
    <row r="16" spans="1:7" ht="15">
      <c r="A16" s="70">
        <v>13</v>
      </c>
      <c r="B16" s="62" t="s">
        <v>17</v>
      </c>
      <c r="C16" s="41">
        <v>0.48911037283130304</v>
      </c>
      <c r="D16" s="41">
        <v>0</v>
      </c>
      <c r="E16" s="41">
        <v>0</v>
      </c>
      <c r="F16" s="41">
        <v>98.80952380952381</v>
      </c>
      <c r="G16" s="41">
        <v>0.20952380952381588</v>
      </c>
    </row>
    <row r="17" spans="1:7" ht="15">
      <c r="A17" s="70">
        <v>14</v>
      </c>
      <c r="B17" s="62" t="s">
        <v>18</v>
      </c>
      <c r="C17" s="41">
        <v>0.8308157099697886</v>
      </c>
      <c r="D17" s="41">
        <v>0.08811681772406849</v>
      </c>
      <c r="E17" s="41">
        <v>-0.11188318227593153</v>
      </c>
      <c r="F17" s="41">
        <v>74.62865055387714</v>
      </c>
      <c r="G17" s="41">
        <v>-22.471349446122858</v>
      </c>
    </row>
    <row r="18" spans="1:7" ht="15">
      <c r="A18" s="70">
        <v>15</v>
      </c>
      <c r="B18" s="62" t="s">
        <v>19</v>
      </c>
      <c r="C18" s="41">
        <v>2.745570446217939</v>
      </c>
      <c r="D18" s="41">
        <v>0</v>
      </c>
      <c r="E18" s="41">
        <v>0</v>
      </c>
      <c r="F18" s="41">
        <v>72.7802037845706</v>
      </c>
      <c r="G18" s="41">
        <v>-20.619796215429403</v>
      </c>
    </row>
    <row r="19" spans="1:7" ht="15">
      <c r="A19" s="70">
        <v>16</v>
      </c>
      <c r="B19" s="62" t="s">
        <v>20</v>
      </c>
      <c r="C19" s="41">
        <v>1.9221168247628557</v>
      </c>
      <c r="D19" s="41">
        <v>0</v>
      </c>
      <c r="E19" s="41">
        <v>0</v>
      </c>
      <c r="F19" s="41">
        <v>79.58062905641538</v>
      </c>
      <c r="G19" s="41">
        <v>-19.01937094358462</v>
      </c>
    </row>
    <row r="20" spans="1:7" ht="15">
      <c r="A20" s="70">
        <v>17</v>
      </c>
      <c r="B20" s="62" t="s">
        <v>21</v>
      </c>
      <c r="C20" s="41">
        <v>1.0982566508503493</v>
      </c>
      <c r="D20" s="41">
        <v>0.010662685930585914</v>
      </c>
      <c r="E20" s="41">
        <v>0.010662685930585914</v>
      </c>
      <c r="F20" s="41">
        <v>65.43157221304047</v>
      </c>
      <c r="G20" s="41">
        <v>-30.068427786959532</v>
      </c>
    </row>
    <row r="21" spans="1:7" ht="15">
      <c r="A21" s="70">
        <v>18</v>
      </c>
      <c r="B21" s="62" t="s">
        <v>22</v>
      </c>
      <c r="C21" s="41">
        <v>1.110755953332268</v>
      </c>
      <c r="D21" s="41">
        <v>0.5913377017740131</v>
      </c>
      <c r="E21" s="41">
        <v>-0.10866229822598683</v>
      </c>
      <c r="F21" s="41">
        <v>69.59405465878217</v>
      </c>
      <c r="G21" s="41">
        <v>-26.005945341217824</v>
      </c>
    </row>
    <row r="22" spans="1:7" ht="15">
      <c r="A22" s="70">
        <v>19</v>
      </c>
      <c r="B22" s="62" t="s">
        <v>23</v>
      </c>
      <c r="C22" s="41">
        <v>1.4506500027897116</v>
      </c>
      <c r="D22" s="41">
        <v>0.2454946158567204</v>
      </c>
      <c r="E22" s="41">
        <v>0.04549461585672038</v>
      </c>
      <c r="F22" s="41">
        <v>63.75606762260782</v>
      </c>
      <c r="G22" s="41">
        <v>-27.84393237739217</v>
      </c>
    </row>
    <row r="23" spans="1:7" ht="15">
      <c r="A23" s="70">
        <v>20</v>
      </c>
      <c r="B23" s="62" t="s">
        <v>24</v>
      </c>
      <c r="C23" s="41">
        <v>0.3046336379669713</v>
      </c>
      <c r="D23" s="41">
        <v>0</v>
      </c>
      <c r="E23" s="41">
        <v>0</v>
      </c>
      <c r="F23" s="41">
        <v>73.54497354497354</v>
      </c>
      <c r="G23" s="41">
        <v>-24.15502645502646</v>
      </c>
    </row>
    <row r="24" spans="1:7" ht="15">
      <c r="A24" s="70">
        <v>21</v>
      </c>
      <c r="B24" s="62" t="s">
        <v>25</v>
      </c>
      <c r="C24" s="41">
        <v>1.2780922971350146</v>
      </c>
      <c r="D24" s="41">
        <v>0.1544004117344313</v>
      </c>
      <c r="E24" s="41">
        <v>0.0544004117344313</v>
      </c>
      <c r="F24" s="41">
        <v>70.54383256133127</v>
      </c>
      <c r="G24" s="41">
        <v>-24.65616743866873</v>
      </c>
    </row>
    <row r="25" spans="1:7" ht="15">
      <c r="A25" s="70">
        <v>22</v>
      </c>
      <c r="B25" s="62" t="s">
        <v>26</v>
      </c>
      <c r="C25" s="41">
        <v>0.7315288953913679</v>
      </c>
      <c r="D25" s="41">
        <v>0</v>
      </c>
      <c r="E25" s="41">
        <v>0</v>
      </c>
      <c r="F25" s="41">
        <v>61.649597659107535</v>
      </c>
      <c r="G25" s="41">
        <v>-34.65040234089246</v>
      </c>
    </row>
    <row r="26" spans="1:7" ht="15">
      <c r="A26" s="70">
        <v>23</v>
      </c>
      <c r="B26" s="62" t="s">
        <v>27</v>
      </c>
      <c r="C26" s="41">
        <v>2.544841330676069</v>
      </c>
      <c r="D26" s="41">
        <v>0.19929480300475239</v>
      </c>
      <c r="E26" s="41">
        <v>0.09929480300475238</v>
      </c>
      <c r="F26" s="41">
        <v>95.93745209259544</v>
      </c>
      <c r="G26" s="41">
        <v>-0.06254790740456428</v>
      </c>
    </row>
    <row r="27" spans="1:7" ht="15">
      <c r="A27" s="70">
        <v>24</v>
      </c>
      <c r="B27" s="62" t="s">
        <v>28</v>
      </c>
      <c r="C27" s="41">
        <v>0.8234842343303325</v>
      </c>
      <c r="D27" s="41">
        <v>0.26880573452233647</v>
      </c>
      <c r="E27" s="41">
        <v>-0.23119426547766353</v>
      </c>
      <c r="F27" s="41">
        <v>75.63681358535649</v>
      </c>
      <c r="G27" s="41">
        <v>-21.663186414643505</v>
      </c>
    </row>
    <row r="28" spans="1:7" ht="15">
      <c r="A28" s="70">
        <v>25</v>
      </c>
      <c r="B28" s="62" t="s">
        <v>29</v>
      </c>
      <c r="C28" s="41">
        <v>0.8730542036631126</v>
      </c>
      <c r="D28" s="41">
        <v>0.03715124270906862</v>
      </c>
      <c r="E28" s="41">
        <v>-0.0628487572909314</v>
      </c>
      <c r="F28" s="41">
        <v>72.35947542445295</v>
      </c>
      <c r="G28" s="41">
        <v>-24.34052457554705</v>
      </c>
    </row>
    <row r="29" spans="1:7" ht="15">
      <c r="A29" s="70">
        <v>26</v>
      </c>
      <c r="B29" s="62" t="s">
        <v>30</v>
      </c>
      <c r="C29" s="41">
        <v>0.8381351492928235</v>
      </c>
      <c r="D29" s="41">
        <v>0.3143006809848088</v>
      </c>
      <c r="E29" s="41">
        <v>-0.08569931901519123</v>
      </c>
      <c r="F29" s="41">
        <v>68.49135673127293</v>
      </c>
      <c r="G29" s="41">
        <v>-30.408643268727076</v>
      </c>
    </row>
    <row r="30" spans="1:7" ht="15">
      <c r="A30" s="70">
        <v>27</v>
      </c>
      <c r="B30" s="62" t="s">
        <v>31</v>
      </c>
      <c r="C30" s="41">
        <v>1.2475780917726005</v>
      </c>
      <c r="D30" s="41">
        <v>0.278814800812816</v>
      </c>
      <c r="E30" s="41">
        <v>-0.221185199187184</v>
      </c>
      <c r="F30" s="41">
        <v>66.2964888237796</v>
      </c>
      <c r="G30" s="41">
        <v>-31.303511176220397</v>
      </c>
    </row>
    <row r="31" spans="1:7" ht="15">
      <c r="A31" s="70">
        <v>28</v>
      </c>
      <c r="B31" s="62" t="s">
        <v>32</v>
      </c>
      <c r="C31" s="41">
        <v>1.0231162737028348</v>
      </c>
      <c r="D31" s="41">
        <v>0.051284023744503</v>
      </c>
      <c r="E31" s="41">
        <v>-0.04871597625549701</v>
      </c>
      <c r="F31" s="41">
        <v>98.83200635921895</v>
      </c>
      <c r="G31" s="41">
        <v>-0.9679936407810459</v>
      </c>
    </row>
    <row r="32" spans="1:7" ht="15">
      <c r="A32" s="70">
        <v>29</v>
      </c>
      <c r="B32" s="62" t="s">
        <v>33</v>
      </c>
      <c r="C32" s="41">
        <v>1.4764871554152086</v>
      </c>
      <c r="D32" s="41">
        <v>0.2526243919091918</v>
      </c>
      <c r="E32" s="41">
        <v>-0.14737560809080824</v>
      </c>
      <c r="F32" s="41">
        <v>95.79926602372622</v>
      </c>
      <c r="G32" s="41">
        <v>3.5992660237262157</v>
      </c>
    </row>
    <row r="33" spans="1:7" ht="15">
      <c r="A33" s="70">
        <v>30</v>
      </c>
      <c r="B33" s="62" t="s">
        <v>34</v>
      </c>
      <c r="C33" s="41">
        <v>1.9263158612507074</v>
      </c>
      <c r="D33" s="41">
        <v>1.458545000784164</v>
      </c>
      <c r="E33" s="41">
        <v>0.558545000784164</v>
      </c>
      <c r="F33" s="41">
        <v>86.01733343334266</v>
      </c>
      <c r="G33" s="41">
        <v>14.417333433342662</v>
      </c>
    </row>
    <row r="34" spans="1:7" ht="15">
      <c r="A34" s="70">
        <v>31</v>
      </c>
      <c r="B34" s="62" t="s">
        <v>35</v>
      </c>
      <c r="C34" s="41">
        <v>0.27818561162197664</v>
      </c>
      <c r="D34" s="41">
        <v>0.27818561162197664</v>
      </c>
      <c r="E34" s="41">
        <v>-0.12181438837802339</v>
      </c>
      <c r="F34" s="41">
        <v>99.72181438837802</v>
      </c>
      <c r="G34" s="41">
        <v>2.321814388378016</v>
      </c>
    </row>
    <row r="35" spans="1:7" ht="15">
      <c r="A35" s="70">
        <v>32</v>
      </c>
      <c r="B35" s="62" t="s">
        <v>36</v>
      </c>
      <c r="C35" s="41">
        <v>0.012963443090484831</v>
      </c>
      <c r="D35" s="41">
        <v>0.012963443090484831</v>
      </c>
      <c r="E35" s="41">
        <v>0.012963443090484831</v>
      </c>
      <c r="F35" s="41">
        <v>99.98703655690952</v>
      </c>
      <c r="G35" s="41">
        <v>-0.012963443090484361</v>
      </c>
    </row>
    <row r="36" spans="1:7" ht="15">
      <c r="A36" s="70">
        <v>33</v>
      </c>
      <c r="B36" s="38" t="s">
        <v>37</v>
      </c>
      <c r="C36" s="41">
        <v>0</v>
      </c>
      <c r="D36" s="41">
        <v>0</v>
      </c>
      <c r="E36" s="41">
        <v>0</v>
      </c>
      <c r="F36" s="41">
        <v>100</v>
      </c>
      <c r="G36" s="41">
        <v>0</v>
      </c>
    </row>
    <row r="37" spans="1:7" ht="15.75" thickBot="1">
      <c r="A37" s="280" t="s">
        <v>38</v>
      </c>
      <c r="B37" s="281"/>
      <c r="C37" s="41">
        <v>1.123842135300057</v>
      </c>
      <c r="D37" s="41">
        <v>0.3883785504192458</v>
      </c>
      <c r="E37" s="41">
        <v>-0.011621449580754228</v>
      </c>
      <c r="F37" s="41">
        <v>83.19902651565037</v>
      </c>
      <c r="G37" s="41">
        <v>-7.40097348434962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5">
    <mergeCell ref="B1:C1"/>
    <mergeCell ref="F1:G1"/>
    <mergeCell ref="D2:E2"/>
    <mergeCell ref="F2:G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43" sqref="B43"/>
    </sheetView>
  </sheetViews>
  <sheetFormatPr defaultColWidth="19.57421875" defaultRowHeight="15"/>
  <cols>
    <col min="1" max="1" width="8.140625" style="8" customWidth="1"/>
    <col min="2" max="2" width="26.28125" style="10" customWidth="1"/>
    <col min="3" max="3" width="38.8515625" style="10" customWidth="1"/>
    <col min="4" max="16384" width="19.57421875" style="10" customWidth="1"/>
  </cols>
  <sheetData>
    <row r="1" spans="2:3" ht="12.75">
      <c r="B1" s="10" t="s">
        <v>151</v>
      </c>
      <c r="C1" s="11" t="s">
        <v>155</v>
      </c>
    </row>
    <row r="2" spans="1:3" s="12" customFormat="1" ht="33.75" customHeight="1">
      <c r="A2" s="118" t="s">
        <v>42</v>
      </c>
      <c r="B2" s="118" t="s">
        <v>43</v>
      </c>
      <c r="C2" s="118" t="s">
        <v>158</v>
      </c>
    </row>
    <row r="3" spans="1:3" s="8" customFormat="1" ht="12.75">
      <c r="A3" s="118">
        <v>1</v>
      </c>
      <c r="B3" s="118">
        <v>2</v>
      </c>
      <c r="C3" s="118">
        <v>3</v>
      </c>
    </row>
    <row r="4" spans="1:3" s="8" customFormat="1" ht="12.75">
      <c r="A4" s="7">
        <v>1</v>
      </c>
      <c r="B4" s="153" t="s">
        <v>5</v>
      </c>
      <c r="C4" s="154">
        <v>93.5</v>
      </c>
    </row>
    <row r="5" spans="1:3" ht="12.75">
      <c r="A5" s="7">
        <v>2</v>
      </c>
      <c r="B5" s="13" t="s">
        <v>6</v>
      </c>
      <c r="C5" s="154">
        <v>84.4</v>
      </c>
    </row>
    <row r="6" spans="1:3" ht="12.75">
      <c r="A6" s="7">
        <v>3</v>
      </c>
      <c r="B6" s="13" t="s">
        <v>7</v>
      </c>
      <c r="C6" s="154">
        <v>87.7</v>
      </c>
    </row>
    <row r="7" spans="1:3" ht="12.75">
      <c r="A7" s="7">
        <v>4</v>
      </c>
      <c r="B7" s="13" t="s">
        <v>8</v>
      </c>
      <c r="C7" s="154">
        <v>68.6</v>
      </c>
    </row>
    <row r="8" spans="1:3" ht="12.75">
      <c r="A8" s="7">
        <v>5</v>
      </c>
      <c r="B8" s="13" t="s">
        <v>9</v>
      </c>
      <c r="C8" s="154">
        <v>90.9</v>
      </c>
    </row>
    <row r="9" spans="1:3" ht="12.75">
      <c r="A9" s="7">
        <v>6</v>
      </c>
      <c r="B9" s="13" t="s">
        <v>10</v>
      </c>
      <c r="C9" s="154">
        <v>88.6</v>
      </c>
    </row>
    <row r="10" spans="1:3" ht="12.75">
      <c r="A10" s="7">
        <v>7</v>
      </c>
      <c r="B10" s="13" t="s">
        <v>11</v>
      </c>
      <c r="C10" s="154">
        <v>96</v>
      </c>
    </row>
    <row r="11" spans="1:3" ht="12.75">
      <c r="A11" s="7">
        <v>8</v>
      </c>
      <c r="B11" s="13" t="s">
        <v>12</v>
      </c>
      <c r="C11" s="154">
        <v>85.6</v>
      </c>
    </row>
    <row r="12" spans="1:3" ht="12.75">
      <c r="A12" s="7">
        <v>9</v>
      </c>
      <c r="B12" s="13" t="s">
        <v>13</v>
      </c>
      <c r="C12" s="154">
        <v>63.9</v>
      </c>
    </row>
    <row r="13" spans="1:3" ht="12.75">
      <c r="A13" s="7">
        <v>10</v>
      </c>
      <c r="B13" s="13" t="s">
        <v>14</v>
      </c>
      <c r="C13" s="154">
        <v>85.6</v>
      </c>
    </row>
    <row r="14" spans="1:3" ht="12.75">
      <c r="A14" s="7">
        <v>11</v>
      </c>
      <c r="B14" s="13" t="s">
        <v>15</v>
      </c>
      <c r="C14" s="154">
        <v>53.9</v>
      </c>
    </row>
    <row r="15" spans="1:3" ht="12.75">
      <c r="A15" s="7">
        <v>12</v>
      </c>
      <c r="B15" s="13" t="s">
        <v>16</v>
      </c>
      <c r="C15" s="154">
        <v>91.4</v>
      </c>
    </row>
    <row r="16" spans="1:3" ht="12.75">
      <c r="A16" s="7">
        <v>13</v>
      </c>
      <c r="B16" s="13" t="s">
        <v>17</v>
      </c>
      <c r="C16" s="154">
        <v>76.5</v>
      </c>
    </row>
    <row r="17" spans="1:3" ht="12.75">
      <c r="A17" s="7">
        <v>14</v>
      </c>
      <c r="B17" s="13" t="s">
        <v>18</v>
      </c>
      <c r="C17" s="154">
        <v>88.8</v>
      </c>
    </row>
    <row r="18" spans="1:3" ht="12.75">
      <c r="A18" s="7">
        <v>15</v>
      </c>
      <c r="B18" s="13" t="s">
        <v>19</v>
      </c>
      <c r="C18" s="154">
        <v>80.7</v>
      </c>
    </row>
    <row r="19" spans="1:3" ht="12.75">
      <c r="A19" s="7">
        <v>16</v>
      </c>
      <c r="B19" s="13" t="s">
        <v>20</v>
      </c>
      <c r="C19" s="154">
        <v>77.7</v>
      </c>
    </row>
    <row r="20" spans="1:3" ht="12.75">
      <c r="A20" s="7">
        <v>17</v>
      </c>
      <c r="B20" s="13" t="s">
        <v>21</v>
      </c>
      <c r="C20" s="154">
        <v>66.2</v>
      </c>
    </row>
    <row r="21" spans="1:3" ht="12.75">
      <c r="A21" s="7">
        <v>18</v>
      </c>
      <c r="B21" s="13" t="s">
        <v>22</v>
      </c>
      <c r="C21" s="154">
        <v>91</v>
      </c>
    </row>
    <row r="22" spans="1:3" ht="12.75">
      <c r="A22" s="7">
        <v>19</v>
      </c>
      <c r="B22" s="13" t="s">
        <v>23</v>
      </c>
      <c r="C22" s="154">
        <v>87.1</v>
      </c>
    </row>
    <row r="23" spans="1:3" ht="12.75">
      <c r="A23" s="7">
        <v>20</v>
      </c>
      <c r="B23" s="13" t="s">
        <v>24</v>
      </c>
      <c r="C23" s="154">
        <v>92.1</v>
      </c>
    </row>
    <row r="24" spans="1:3" ht="12.75">
      <c r="A24" s="7">
        <v>21</v>
      </c>
      <c r="B24" s="13" t="s">
        <v>25</v>
      </c>
      <c r="C24" s="154">
        <v>70.7</v>
      </c>
    </row>
    <row r="25" spans="1:3" ht="12.75">
      <c r="A25" s="7">
        <v>22</v>
      </c>
      <c r="B25" s="13" t="s">
        <v>26</v>
      </c>
      <c r="C25" s="154">
        <v>74.7</v>
      </c>
    </row>
    <row r="26" spans="1:3" ht="12.75">
      <c r="A26" s="7">
        <v>23</v>
      </c>
      <c r="B26" s="13" t="s">
        <v>27</v>
      </c>
      <c r="C26" s="154">
        <v>84.4</v>
      </c>
    </row>
    <row r="27" spans="1:3" ht="12.75">
      <c r="A27" s="7">
        <v>24</v>
      </c>
      <c r="B27" s="13" t="s">
        <v>28</v>
      </c>
      <c r="C27" s="154">
        <v>91.6</v>
      </c>
    </row>
    <row r="28" spans="1:3" ht="12.75">
      <c r="A28" s="7">
        <v>25</v>
      </c>
      <c r="B28" s="13" t="s">
        <v>29</v>
      </c>
      <c r="C28" s="154">
        <v>66.3</v>
      </c>
    </row>
    <row r="29" spans="1:3" ht="12.75">
      <c r="A29" s="7">
        <v>26</v>
      </c>
      <c r="B29" s="13" t="s">
        <v>30</v>
      </c>
      <c r="C29" s="154">
        <v>83.6</v>
      </c>
    </row>
    <row r="30" spans="1:3" ht="12.75">
      <c r="A30" s="7">
        <v>27</v>
      </c>
      <c r="B30" s="13" t="s">
        <v>31</v>
      </c>
      <c r="C30" s="154">
        <v>89.5</v>
      </c>
    </row>
    <row r="31" spans="1:3" ht="12.75">
      <c r="A31" s="7">
        <v>28</v>
      </c>
      <c r="B31" s="13" t="s">
        <v>32</v>
      </c>
      <c r="C31" s="154">
        <v>88.7</v>
      </c>
    </row>
    <row r="32" spans="1:3" ht="12.75">
      <c r="A32" s="7">
        <v>29</v>
      </c>
      <c r="B32" s="13" t="s">
        <v>33</v>
      </c>
      <c r="C32" s="154">
        <v>89.4</v>
      </c>
    </row>
    <row r="33" spans="1:3" ht="12.75">
      <c r="A33" s="7">
        <v>30</v>
      </c>
      <c r="B33" s="13" t="s">
        <v>34</v>
      </c>
      <c r="C33" s="154">
        <v>83.8</v>
      </c>
    </row>
    <row r="34" spans="1:3" ht="12.75">
      <c r="A34" s="7">
        <v>31</v>
      </c>
      <c r="B34" s="13" t="s">
        <v>35</v>
      </c>
      <c r="C34" s="154">
        <v>69.6</v>
      </c>
    </row>
    <row r="35" spans="1:3" ht="12.75">
      <c r="A35" s="7">
        <v>32</v>
      </c>
      <c r="B35" s="13" t="s">
        <v>36</v>
      </c>
      <c r="C35" s="154">
        <v>63.2</v>
      </c>
    </row>
    <row r="36" spans="1:4" s="2" customFormat="1" ht="12.75">
      <c r="A36" s="7">
        <v>33</v>
      </c>
      <c r="B36" s="107" t="s">
        <v>37</v>
      </c>
      <c r="C36" s="154">
        <v>98.1</v>
      </c>
      <c r="D36" s="10"/>
    </row>
    <row r="37" spans="1:4" s="2" customFormat="1" ht="15" customHeight="1">
      <c r="A37" s="294" t="s">
        <v>38</v>
      </c>
      <c r="B37" s="295"/>
      <c r="C37" s="154">
        <f>AVERAGE(C4:C36)</f>
        <v>81.93333333333332</v>
      </c>
      <c r="D37" s="10"/>
    </row>
    <row r="45" ht="12.75">
      <c r="C45" s="10" t="str">
        <f>HYPERLINK("#Оглавление!A1","Назад в оглавление")</f>
        <v>Назад в оглавление</v>
      </c>
    </row>
  </sheetData>
  <sheetProtection/>
  <mergeCells count="1"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9.140625" style="8" customWidth="1"/>
    <col min="2" max="2" width="23.57421875" style="10" customWidth="1"/>
    <col min="3" max="6" width="9.140625" style="10" customWidth="1"/>
    <col min="7" max="7" width="10.8515625" style="10" customWidth="1"/>
    <col min="8" max="16384" width="9.140625" style="10" customWidth="1"/>
  </cols>
  <sheetData>
    <row r="1" spans="2:6" ht="12.75">
      <c r="B1" s="9" t="s">
        <v>40</v>
      </c>
      <c r="C1" s="9"/>
      <c r="D1" s="9"/>
      <c r="F1" s="10">
        <v>2017</v>
      </c>
    </row>
    <row r="2" ht="12.75">
      <c r="D2" s="11" t="s">
        <v>41</v>
      </c>
    </row>
    <row r="3" spans="1:7" ht="12.75">
      <c r="A3" s="203" t="s">
        <v>42</v>
      </c>
      <c r="B3" s="203" t="s">
        <v>43</v>
      </c>
      <c r="C3" s="203" t="s">
        <v>44</v>
      </c>
      <c r="D3" s="203" t="s">
        <v>45</v>
      </c>
      <c r="E3" s="170"/>
      <c r="F3" s="170" t="s">
        <v>46</v>
      </c>
      <c r="G3" s="170"/>
    </row>
    <row r="4" spans="1:7" s="12" customFormat="1" ht="13.5" customHeight="1">
      <c r="A4" s="203"/>
      <c r="B4" s="203"/>
      <c r="C4" s="203"/>
      <c r="D4" s="203"/>
      <c r="E4" s="156">
        <v>2017</v>
      </c>
      <c r="F4" s="181" t="s">
        <v>47</v>
      </c>
      <c r="G4" s="156">
        <v>2016</v>
      </c>
    </row>
    <row r="5" spans="1:7" s="8" customFormat="1" ht="12.75">
      <c r="A5" s="7">
        <v>1</v>
      </c>
      <c r="B5" s="5" t="s">
        <v>5</v>
      </c>
      <c r="C5" s="14">
        <v>17</v>
      </c>
      <c r="D5" s="14">
        <v>15</v>
      </c>
      <c r="E5" s="182">
        <v>4</v>
      </c>
      <c r="F5" s="183">
        <v>1</v>
      </c>
      <c r="G5" s="182">
        <v>3</v>
      </c>
    </row>
    <row r="6" spans="1:7" ht="12.75">
      <c r="A6" s="7">
        <v>2</v>
      </c>
      <c r="B6" s="13" t="s">
        <v>6</v>
      </c>
      <c r="C6" s="14">
        <v>17</v>
      </c>
      <c r="D6" s="14">
        <v>15</v>
      </c>
      <c r="E6" s="182">
        <v>3</v>
      </c>
      <c r="F6" s="183"/>
      <c r="G6" s="182">
        <v>3</v>
      </c>
    </row>
    <row r="7" spans="1:7" ht="12.75">
      <c r="A7" s="7">
        <v>3</v>
      </c>
      <c r="B7" s="13" t="s">
        <v>7</v>
      </c>
      <c r="C7" s="14">
        <v>18</v>
      </c>
      <c r="D7" s="14">
        <v>18</v>
      </c>
      <c r="E7" s="182">
        <v>0</v>
      </c>
      <c r="F7" s="183"/>
      <c r="G7" s="182">
        <v>0</v>
      </c>
    </row>
    <row r="8" spans="1:7" ht="12.75">
      <c r="A8" s="7">
        <v>4</v>
      </c>
      <c r="B8" s="13" t="s">
        <v>8</v>
      </c>
      <c r="C8" s="14">
        <v>13</v>
      </c>
      <c r="D8" s="14">
        <v>10</v>
      </c>
      <c r="E8" s="182">
        <v>14</v>
      </c>
      <c r="F8" s="183"/>
      <c r="G8" s="182">
        <v>14</v>
      </c>
    </row>
    <row r="9" spans="1:7" ht="12.75">
      <c r="A9" s="7">
        <v>5</v>
      </c>
      <c r="B9" s="13" t="s">
        <v>9</v>
      </c>
      <c r="C9" s="14">
        <v>37</v>
      </c>
      <c r="D9" s="14">
        <v>33</v>
      </c>
      <c r="E9" s="182">
        <v>16</v>
      </c>
      <c r="F9" s="183">
        <v>-4</v>
      </c>
      <c r="G9" s="182">
        <v>20</v>
      </c>
    </row>
    <row r="10" spans="1:7" ht="12.75">
      <c r="A10" s="7">
        <v>6</v>
      </c>
      <c r="B10" s="13" t="s">
        <v>10</v>
      </c>
      <c r="C10" s="14">
        <v>19</v>
      </c>
      <c r="D10" s="14">
        <v>15</v>
      </c>
      <c r="E10" s="182">
        <v>0</v>
      </c>
      <c r="F10" s="183"/>
      <c r="G10" s="182">
        <v>0</v>
      </c>
    </row>
    <row r="11" spans="1:7" ht="12.75">
      <c r="A11" s="7">
        <v>7</v>
      </c>
      <c r="B11" s="13" t="s">
        <v>11</v>
      </c>
      <c r="C11" s="14">
        <v>27</v>
      </c>
      <c r="D11" s="14">
        <v>24</v>
      </c>
      <c r="E11" s="182">
        <v>1</v>
      </c>
      <c r="F11" s="183"/>
      <c r="G11" s="182">
        <v>1</v>
      </c>
    </row>
    <row r="12" spans="1:7" ht="12.75">
      <c r="A12" s="7">
        <v>8</v>
      </c>
      <c r="B12" s="13" t="s">
        <v>12</v>
      </c>
      <c r="C12" s="14">
        <v>21</v>
      </c>
      <c r="D12" s="14">
        <v>18</v>
      </c>
      <c r="E12" s="182">
        <v>19</v>
      </c>
      <c r="F12" s="183"/>
      <c r="G12" s="182">
        <v>19</v>
      </c>
    </row>
    <row r="13" spans="1:7" ht="12.75">
      <c r="A13" s="7">
        <v>9</v>
      </c>
      <c r="B13" s="13" t="s">
        <v>13</v>
      </c>
      <c r="C13" s="14">
        <v>30</v>
      </c>
      <c r="D13" s="14">
        <v>23</v>
      </c>
      <c r="E13" s="182">
        <v>13</v>
      </c>
      <c r="F13" s="183">
        <v>1</v>
      </c>
      <c r="G13" s="182">
        <v>12</v>
      </c>
    </row>
    <row r="14" spans="1:7" ht="12.75">
      <c r="A14" s="7">
        <v>10</v>
      </c>
      <c r="B14" s="13" t="s">
        <v>14</v>
      </c>
      <c r="C14" s="14">
        <v>13</v>
      </c>
      <c r="D14" s="14">
        <v>11</v>
      </c>
      <c r="E14" s="182">
        <v>0</v>
      </c>
      <c r="F14" s="183"/>
      <c r="G14" s="182">
        <v>0</v>
      </c>
    </row>
    <row r="15" spans="1:7" ht="12.75">
      <c r="A15" s="7">
        <v>11</v>
      </c>
      <c r="B15" s="13" t="s">
        <v>15</v>
      </c>
      <c r="C15" s="14">
        <v>18</v>
      </c>
      <c r="D15" s="14">
        <v>15</v>
      </c>
      <c r="E15" s="182">
        <v>1</v>
      </c>
      <c r="F15" s="183"/>
      <c r="G15" s="182">
        <v>1</v>
      </c>
    </row>
    <row r="16" spans="1:7" ht="12.75">
      <c r="A16" s="7">
        <v>12</v>
      </c>
      <c r="B16" s="13" t="s">
        <v>16</v>
      </c>
      <c r="C16" s="14">
        <v>17</v>
      </c>
      <c r="D16" s="14">
        <v>17</v>
      </c>
      <c r="E16" s="182">
        <v>0</v>
      </c>
      <c r="F16" s="183"/>
      <c r="G16" s="182">
        <v>0</v>
      </c>
    </row>
    <row r="17" spans="1:7" ht="12.75">
      <c r="A17" s="7">
        <v>13</v>
      </c>
      <c r="B17" s="13" t="s">
        <v>17</v>
      </c>
      <c r="C17" s="14">
        <v>28</v>
      </c>
      <c r="D17" s="14">
        <v>24</v>
      </c>
      <c r="E17" s="182">
        <v>0</v>
      </c>
      <c r="F17" s="183"/>
      <c r="G17" s="182">
        <v>0</v>
      </c>
    </row>
    <row r="18" spans="1:7" ht="12.75">
      <c r="A18" s="7">
        <v>14</v>
      </c>
      <c r="B18" s="13" t="s">
        <v>18</v>
      </c>
      <c r="C18" s="14">
        <v>18</v>
      </c>
      <c r="D18" s="14">
        <v>13</v>
      </c>
      <c r="E18" s="182">
        <v>4</v>
      </c>
      <c r="F18" s="183"/>
      <c r="G18" s="182">
        <v>4</v>
      </c>
    </row>
    <row r="19" spans="1:7" ht="12.75">
      <c r="A19" s="7">
        <v>15</v>
      </c>
      <c r="B19" s="13" t="s">
        <v>19</v>
      </c>
      <c r="C19" s="14">
        <v>40</v>
      </c>
      <c r="D19" s="14">
        <v>39</v>
      </c>
      <c r="E19" s="182">
        <v>14</v>
      </c>
      <c r="F19" s="183">
        <v>7</v>
      </c>
      <c r="G19" s="182">
        <v>7</v>
      </c>
    </row>
    <row r="20" spans="1:7" ht="12.75">
      <c r="A20" s="7">
        <v>16</v>
      </c>
      <c r="B20" s="13" t="s">
        <v>20</v>
      </c>
      <c r="C20" s="14">
        <v>6</v>
      </c>
      <c r="D20" s="14">
        <v>4</v>
      </c>
      <c r="E20" s="182">
        <v>4</v>
      </c>
      <c r="F20" s="183">
        <v>-2</v>
      </c>
      <c r="G20" s="182">
        <v>6</v>
      </c>
    </row>
    <row r="21" spans="1:7" ht="12.75">
      <c r="A21" s="7">
        <v>17</v>
      </c>
      <c r="B21" s="13" t="s">
        <v>21</v>
      </c>
      <c r="C21" s="14">
        <v>30</v>
      </c>
      <c r="D21" s="14">
        <v>28</v>
      </c>
      <c r="E21" s="182">
        <v>48</v>
      </c>
      <c r="F21" s="183"/>
      <c r="G21" s="182">
        <v>48</v>
      </c>
    </row>
    <row r="22" spans="1:7" ht="12.75">
      <c r="A22" s="7">
        <v>18</v>
      </c>
      <c r="B22" s="13" t="s">
        <v>22</v>
      </c>
      <c r="C22" s="14">
        <v>32</v>
      </c>
      <c r="D22" s="14">
        <v>31</v>
      </c>
      <c r="E22" s="182">
        <v>0</v>
      </c>
      <c r="F22" s="183"/>
      <c r="G22" s="182">
        <v>0</v>
      </c>
    </row>
    <row r="23" spans="1:7" ht="12.75">
      <c r="A23" s="7">
        <v>19</v>
      </c>
      <c r="B23" s="13" t="s">
        <v>23</v>
      </c>
      <c r="C23" s="14">
        <v>39</v>
      </c>
      <c r="D23" s="14">
        <v>34</v>
      </c>
      <c r="E23" s="182">
        <v>7</v>
      </c>
      <c r="F23" s="183"/>
      <c r="G23" s="182">
        <v>7</v>
      </c>
    </row>
    <row r="24" spans="1:7" ht="12.75">
      <c r="A24" s="7">
        <v>20</v>
      </c>
      <c r="B24" s="13" t="s">
        <v>24</v>
      </c>
      <c r="C24" s="14">
        <v>32</v>
      </c>
      <c r="D24" s="14">
        <v>30</v>
      </c>
      <c r="E24" s="182">
        <v>38</v>
      </c>
      <c r="F24" s="183"/>
      <c r="G24" s="182">
        <v>38</v>
      </c>
    </row>
    <row r="25" spans="1:7" ht="12.75">
      <c r="A25" s="7">
        <v>21</v>
      </c>
      <c r="B25" s="13" t="s">
        <v>25</v>
      </c>
      <c r="C25" s="14">
        <v>17</v>
      </c>
      <c r="D25" s="14">
        <v>15</v>
      </c>
      <c r="E25" s="182">
        <v>1</v>
      </c>
      <c r="F25" s="183">
        <v>1</v>
      </c>
      <c r="G25" s="182">
        <v>0</v>
      </c>
    </row>
    <row r="26" spans="1:7" ht="12.75">
      <c r="A26" s="7">
        <v>22</v>
      </c>
      <c r="B26" s="13" t="s">
        <v>26</v>
      </c>
      <c r="C26" s="14">
        <v>11</v>
      </c>
      <c r="D26" s="14">
        <v>9</v>
      </c>
      <c r="E26" s="182">
        <v>12</v>
      </c>
      <c r="F26" s="183"/>
      <c r="G26" s="182">
        <v>12</v>
      </c>
    </row>
    <row r="27" spans="1:7" ht="12.75">
      <c r="A27" s="7">
        <v>23</v>
      </c>
      <c r="B27" s="13" t="s">
        <v>27</v>
      </c>
      <c r="C27" s="14">
        <v>13</v>
      </c>
      <c r="D27" s="14">
        <v>11</v>
      </c>
      <c r="E27" s="182">
        <v>12</v>
      </c>
      <c r="F27" s="183">
        <v>4</v>
      </c>
      <c r="G27" s="182">
        <v>8</v>
      </c>
    </row>
    <row r="28" spans="1:7" ht="12.75">
      <c r="A28" s="7">
        <v>24</v>
      </c>
      <c r="B28" s="13" t="s">
        <v>28</v>
      </c>
      <c r="C28" s="14">
        <v>34</v>
      </c>
      <c r="D28" s="14">
        <v>32</v>
      </c>
      <c r="E28" s="182">
        <v>14</v>
      </c>
      <c r="F28" s="183"/>
      <c r="G28" s="182">
        <v>14</v>
      </c>
    </row>
    <row r="29" spans="1:7" ht="12.75">
      <c r="A29" s="7">
        <v>25</v>
      </c>
      <c r="B29" s="13" t="s">
        <v>29</v>
      </c>
      <c r="C29" s="14">
        <v>34</v>
      </c>
      <c r="D29" s="14">
        <v>28</v>
      </c>
      <c r="E29" s="182">
        <v>4</v>
      </c>
      <c r="F29" s="183">
        <v>-1</v>
      </c>
      <c r="G29" s="182">
        <v>5</v>
      </c>
    </row>
    <row r="30" spans="1:7" ht="12.75">
      <c r="A30" s="7">
        <v>26</v>
      </c>
      <c r="B30" s="13" t="s">
        <v>30</v>
      </c>
      <c r="C30" s="14">
        <v>6</v>
      </c>
      <c r="D30" s="14">
        <v>0</v>
      </c>
      <c r="E30" s="182">
        <v>0</v>
      </c>
      <c r="F30" s="183">
        <v>-1</v>
      </c>
      <c r="G30" s="182">
        <v>1</v>
      </c>
    </row>
    <row r="31" spans="1:7" ht="12.75">
      <c r="A31" s="7">
        <v>27</v>
      </c>
      <c r="B31" s="13" t="s">
        <v>31</v>
      </c>
      <c r="C31" s="14">
        <v>10</v>
      </c>
      <c r="D31" s="14">
        <v>0</v>
      </c>
      <c r="E31" s="182">
        <v>15</v>
      </c>
      <c r="F31" s="183"/>
      <c r="G31" s="182">
        <v>15</v>
      </c>
    </row>
    <row r="32" spans="1:7" ht="12.75">
      <c r="A32" s="7">
        <v>28</v>
      </c>
      <c r="B32" s="13" t="s">
        <v>32</v>
      </c>
      <c r="C32" s="14">
        <v>14</v>
      </c>
      <c r="D32" s="14">
        <v>0</v>
      </c>
      <c r="E32" s="182">
        <v>0</v>
      </c>
      <c r="F32" s="183"/>
      <c r="G32" s="182">
        <v>0</v>
      </c>
    </row>
    <row r="33" spans="1:7" ht="12.75">
      <c r="A33" s="7">
        <v>29</v>
      </c>
      <c r="B33" s="13" t="s">
        <v>33</v>
      </c>
      <c r="C33" s="14">
        <v>11</v>
      </c>
      <c r="D33" s="14">
        <v>0</v>
      </c>
      <c r="E33" s="182">
        <v>2</v>
      </c>
      <c r="F33" s="183"/>
      <c r="G33" s="182">
        <v>2</v>
      </c>
    </row>
    <row r="34" spans="1:7" ht="12.75">
      <c r="A34" s="7">
        <v>30</v>
      </c>
      <c r="B34" s="13" t="s">
        <v>34</v>
      </c>
      <c r="C34" s="14">
        <v>1</v>
      </c>
      <c r="D34" s="14">
        <v>0</v>
      </c>
      <c r="E34" s="182">
        <v>0</v>
      </c>
      <c r="F34" s="183"/>
      <c r="G34" s="182">
        <v>0</v>
      </c>
    </row>
    <row r="35" spans="1:7" ht="12.75">
      <c r="A35" s="7">
        <v>31</v>
      </c>
      <c r="B35" s="13" t="s">
        <v>35</v>
      </c>
      <c r="C35" s="14">
        <v>1</v>
      </c>
      <c r="D35" s="14">
        <v>0</v>
      </c>
      <c r="E35" s="182">
        <v>3</v>
      </c>
      <c r="F35" s="183">
        <v>1</v>
      </c>
      <c r="G35" s="182">
        <v>2</v>
      </c>
    </row>
    <row r="36" spans="1:7" ht="12.75">
      <c r="A36" s="7">
        <v>32</v>
      </c>
      <c r="B36" s="13" t="s">
        <v>36</v>
      </c>
      <c r="C36" s="14">
        <v>1</v>
      </c>
      <c r="D36" s="14">
        <v>0</v>
      </c>
      <c r="E36" s="182">
        <v>11</v>
      </c>
      <c r="F36" s="183"/>
      <c r="G36" s="182">
        <v>11</v>
      </c>
    </row>
    <row r="37" spans="1:7" ht="12.75">
      <c r="A37" s="7">
        <v>33</v>
      </c>
      <c r="B37" s="107" t="s">
        <v>37</v>
      </c>
      <c r="C37" s="14">
        <v>1</v>
      </c>
      <c r="D37" s="14">
        <v>0</v>
      </c>
      <c r="E37" s="182">
        <v>0</v>
      </c>
      <c r="F37" s="183"/>
      <c r="G37" s="182">
        <v>0</v>
      </c>
    </row>
    <row r="38" spans="1:7" s="2" customFormat="1" ht="15.75" customHeight="1">
      <c r="A38" s="202" t="s">
        <v>38</v>
      </c>
      <c r="B38" s="202"/>
      <c r="C38" s="184">
        <f>SUM(C5:C37)</f>
        <v>626</v>
      </c>
      <c r="D38" s="184">
        <f>SUM(D5:D37)</f>
        <v>512</v>
      </c>
      <c r="E38" s="185">
        <f>SUM(E5:E37)</f>
        <v>260</v>
      </c>
      <c r="F38" s="183">
        <v>7</v>
      </c>
      <c r="G38" s="185">
        <f>SUM(G5:G37)</f>
        <v>253</v>
      </c>
    </row>
    <row r="39" spans="3:4" ht="12.75">
      <c r="C39" s="15"/>
      <c r="D39" s="15"/>
    </row>
    <row r="45" ht="12.75">
      <c r="C45" s="10" t="str">
        <f>HYPERLINK("#Оглавление!A1","Назад в оглавление")</f>
        <v>Назад в оглавление</v>
      </c>
    </row>
  </sheetData>
  <sheetProtection/>
  <mergeCells count="5">
    <mergeCell ref="A3:A4"/>
    <mergeCell ref="B3:B4"/>
    <mergeCell ref="C3:C4"/>
    <mergeCell ref="D3:D4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7">
      <selection activeCell="H4" sqref="H4"/>
    </sheetView>
  </sheetViews>
  <sheetFormatPr defaultColWidth="9.140625" defaultRowHeight="15"/>
  <cols>
    <col min="1" max="1" width="9.140625" style="8" customWidth="1"/>
    <col min="2" max="2" width="22.00390625" style="10" customWidth="1"/>
    <col min="3" max="3" width="12.8515625" style="10" customWidth="1"/>
    <col min="4" max="7" width="9.140625" style="10" customWidth="1"/>
    <col min="8" max="8" width="11.57421875" style="10" customWidth="1"/>
    <col min="9" max="16384" width="9.140625" style="10" customWidth="1"/>
  </cols>
  <sheetData>
    <row r="1" spans="2:6" ht="12.75">
      <c r="B1" s="204" t="s">
        <v>48</v>
      </c>
      <c r="C1" s="204"/>
      <c r="D1" s="204"/>
      <c r="E1" s="204"/>
      <c r="F1" s="10" t="s">
        <v>49</v>
      </c>
    </row>
    <row r="2" ht="13.5" thickBot="1">
      <c r="J2" s="11" t="s">
        <v>50</v>
      </c>
    </row>
    <row r="3" spans="1:10" ht="12.75">
      <c r="A3" s="205" t="s">
        <v>51</v>
      </c>
      <c r="B3" s="207" t="s">
        <v>43</v>
      </c>
      <c r="C3" s="209" t="s">
        <v>52</v>
      </c>
      <c r="D3" s="211" t="s">
        <v>53</v>
      </c>
      <c r="E3" s="211"/>
      <c r="F3" s="211"/>
      <c r="G3" s="211"/>
      <c r="H3" s="211"/>
      <c r="I3" s="211"/>
      <c r="J3" s="212"/>
    </row>
    <row r="4" spans="1:10" s="12" customFormat="1" ht="94.5" customHeight="1">
      <c r="A4" s="206"/>
      <c r="B4" s="208"/>
      <c r="C4" s="210"/>
      <c r="D4" s="132" t="s">
        <v>54</v>
      </c>
      <c r="E4" s="132" t="s">
        <v>55</v>
      </c>
      <c r="F4" s="132" t="s">
        <v>56</v>
      </c>
      <c r="G4" s="132" t="s">
        <v>57</v>
      </c>
      <c r="H4" s="132" t="s">
        <v>58</v>
      </c>
      <c r="I4" s="132" t="s">
        <v>59</v>
      </c>
      <c r="J4" s="133" t="s">
        <v>60</v>
      </c>
    </row>
    <row r="5" spans="1:10" ht="13.5" thickBot="1">
      <c r="A5" s="134">
        <v>1</v>
      </c>
      <c r="B5" s="135">
        <v>2</v>
      </c>
      <c r="C5" s="135">
        <v>3</v>
      </c>
      <c r="D5" s="135">
        <v>4</v>
      </c>
      <c r="E5" s="135">
        <v>5</v>
      </c>
      <c r="F5" s="135">
        <v>6</v>
      </c>
      <c r="G5" s="135">
        <v>7</v>
      </c>
      <c r="H5" s="135">
        <v>8</v>
      </c>
      <c r="I5" s="135">
        <v>9</v>
      </c>
      <c r="J5" s="136">
        <v>9</v>
      </c>
    </row>
    <row r="6" spans="1:10" ht="12.75">
      <c r="A6" s="16">
        <v>1</v>
      </c>
      <c r="B6" s="17" t="s">
        <v>5</v>
      </c>
      <c r="C6" s="18">
        <v>17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</row>
    <row r="7" spans="1:10" ht="12.75">
      <c r="A7" s="19">
        <v>2</v>
      </c>
      <c r="B7" s="20" t="s">
        <v>6</v>
      </c>
      <c r="C7" s="21">
        <v>17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</row>
    <row r="8" spans="1:10" ht="12.75">
      <c r="A8" s="19">
        <v>3</v>
      </c>
      <c r="B8" s="20" t="s">
        <v>7</v>
      </c>
      <c r="C8" s="21">
        <v>18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12.75">
      <c r="A9" s="19">
        <v>4</v>
      </c>
      <c r="B9" s="20" t="s">
        <v>8</v>
      </c>
      <c r="C9" s="21">
        <v>13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</row>
    <row r="10" spans="1:10" ht="12.75">
      <c r="A10" s="19">
        <v>5</v>
      </c>
      <c r="B10" s="20" t="s">
        <v>9</v>
      </c>
      <c r="C10" s="21">
        <v>37</v>
      </c>
      <c r="D10" s="18">
        <v>0</v>
      </c>
      <c r="E10" s="18">
        <v>0</v>
      </c>
      <c r="F10" s="18">
        <v>0</v>
      </c>
      <c r="G10" s="18">
        <v>1</v>
      </c>
      <c r="H10" s="18">
        <v>0</v>
      </c>
      <c r="I10" s="18">
        <v>2.7</v>
      </c>
      <c r="J10" s="18">
        <v>1</v>
      </c>
    </row>
    <row r="11" spans="1:10" ht="12.75">
      <c r="A11" s="19">
        <v>6</v>
      </c>
      <c r="B11" s="20" t="s">
        <v>10</v>
      </c>
      <c r="C11" s="21">
        <v>19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ht="12.75">
      <c r="A12" s="19">
        <v>7</v>
      </c>
      <c r="B12" s="20" t="s">
        <v>11</v>
      </c>
      <c r="C12" s="21">
        <v>27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ht="12.75">
      <c r="A13" s="19">
        <v>8</v>
      </c>
      <c r="B13" s="20" t="s">
        <v>12</v>
      </c>
      <c r="C13" s="21">
        <v>21</v>
      </c>
      <c r="D13" s="18">
        <v>1</v>
      </c>
      <c r="E13" s="18">
        <v>0</v>
      </c>
      <c r="F13" s="18">
        <v>4.76</v>
      </c>
      <c r="G13" s="18">
        <v>1</v>
      </c>
      <c r="H13" s="18">
        <v>0</v>
      </c>
      <c r="I13" s="18">
        <v>4.76</v>
      </c>
      <c r="J13" s="18">
        <v>1</v>
      </c>
    </row>
    <row r="14" spans="1:10" ht="12.75">
      <c r="A14" s="19">
        <v>9</v>
      </c>
      <c r="B14" s="20" t="s">
        <v>13</v>
      </c>
      <c r="C14" s="21">
        <v>30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</row>
    <row r="15" spans="1:10" ht="12.75">
      <c r="A15" s="19">
        <v>10</v>
      </c>
      <c r="B15" s="20" t="s">
        <v>14</v>
      </c>
      <c r="C15" s="21">
        <v>13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</row>
    <row r="16" spans="1:10" ht="12.75">
      <c r="A16" s="19">
        <v>11</v>
      </c>
      <c r="B16" s="20" t="s">
        <v>15</v>
      </c>
      <c r="C16" s="21">
        <v>18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ht="12.75">
      <c r="A17" s="19">
        <v>12</v>
      </c>
      <c r="B17" s="20" t="s">
        <v>16</v>
      </c>
      <c r="C17" s="21">
        <v>17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ht="12.75">
      <c r="A18" s="19">
        <v>13</v>
      </c>
      <c r="B18" s="20" t="s">
        <v>17</v>
      </c>
      <c r="C18" s="21">
        <v>28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0" ht="12.75">
      <c r="A19" s="19">
        <v>14</v>
      </c>
      <c r="B19" s="20" t="s">
        <v>18</v>
      </c>
      <c r="C19" s="21">
        <v>18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</row>
    <row r="20" spans="1:10" ht="12.75">
      <c r="A20" s="19">
        <v>15</v>
      </c>
      <c r="B20" s="20" t="s">
        <v>19</v>
      </c>
      <c r="C20" s="21">
        <v>40</v>
      </c>
      <c r="D20" s="18">
        <v>0</v>
      </c>
      <c r="E20" s="18">
        <v>0</v>
      </c>
      <c r="F20" s="18">
        <v>2.5</v>
      </c>
      <c r="G20" s="18">
        <v>0</v>
      </c>
      <c r="H20" s="18">
        <v>0</v>
      </c>
      <c r="I20" s="18">
        <v>0</v>
      </c>
      <c r="J20" s="18">
        <v>0</v>
      </c>
    </row>
    <row r="21" spans="1:10" ht="12.75">
      <c r="A21" s="19">
        <v>16</v>
      </c>
      <c r="B21" s="20" t="s">
        <v>20</v>
      </c>
      <c r="C21" s="22">
        <v>6</v>
      </c>
      <c r="D21" s="18">
        <v>1</v>
      </c>
      <c r="E21" s="18">
        <v>0</v>
      </c>
      <c r="F21" s="18">
        <v>17</v>
      </c>
      <c r="G21" s="18">
        <v>0</v>
      </c>
      <c r="H21" s="18">
        <v>0</v>
      </c>
      <c r="I21" s="18">
        <v>0</v>
      </c>
      <c r="J21" s="18">
        <v>0</v>
      </c>
    </row>
    <row r="22" spans="1:10" ht="12.75">
      <c r="A22" s="19">
        <v>17</v>
      </c>
      <c r="B22" s="20" t="s">
        <v>21</v>
      </c>
      <c r="C22" s="21">
        <v>30</v>
      </c>
      <c r="D22" s="18">
        <v>1</v>
      </c>
      <c r="E22" s="18">
        <v>0</v>
      </c>
      <c r="F22" s="18">
        <v>3.33</v>
      </c>
      <c r="G22" s="18">
        <v>0</v>
      </c>
      <c r="H22" s="18">
        <v>0</v>
      </c>
      <c r="I22" s="18">
        <v>0</v>
      </c>
      <c r="J22" s="18">
        <v>0</v>
      </c>
    </row>
    <row r="23" spans="1:10" ht="12.75">
      <c r="A23" s="19">
        <v>18</v>
      </c>
      <c r="B23" s="20" t="s">
        <v>22</v>
      </c>
      <c r="C23" s="21">
        <v>32</v>
      </c>
      <c r="D23" s="18">
        <v>1</v>
      </c>
      <c r="E23" s="18">
        <v>0</v>
      </c>
      <c r="F23" s="18">
        <v>3.13</v>
      </c>
      <c r="G23" s="18">
        <v>0</v>
      </c>
      <c r="H23" s="18">
        <v>0</v>
      </c>
      <c r="I23" s="18">
        <v>0</v>
      </c>
      <c r="J23" s="18">
        <v>0</v>
      </c>
    </row>
    <row r="24" spans="1:10" ht="12.75">
      <c r="A24" s="19">
        <v>19</v>
      </c>
      <c r="B24" s="20" t="s">
        <v>23</v>
      </c>
      <c r="C24" s="21">
        <v>39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12.75">
      <c r="A25" s="19">
        <v>20</v>
      </c>
      <c r="B25" s="20" t="s">
        <v>24</v>
      </c>
      <c r="C25" s="21">
        <v>32</v>
      </c>
      <c r="D25" s="18">
        <v>1</v>
      </c>
      <c r="E25" s="18">
        <v>0</v>
      </c>
      <c r="F25" s="18">
        <v>3.13</v>
      </c>
      <c r="G25" s="18">
        <v>0</v>
      </c>
      <c r="H25" s="18">
        <v>0</v>
      </c>
      <c r="I25" s="18">
        <v>0</v>
      </c>
      <c r="J25" s="18">
        <v>0</v>
      </c>
    </row>
    <row r="26" spans="1:10" ht="12.75">
      <c r="A26" s="19">
        <v>21</v>
      </c>
      <c r="B26" s="23" t="s">
        <v>25</v>
      </c>
      <c r="C26" s="22">
        <v>17</v>
      </c>
      <c r="D26" s="18">
        <v>1</v>
      </c>
      <c r="E26" s="18">
        <v>0</v>
      </c>
      <c r="F26" s="18">
        <v>6</v>
      </c>
      <c r="G26" s="18">
        <v>1</v>
      </c>
      <c r="H26" s="18">
        <v>0</v>
      </c>
      <c r="I26" s="18">
        <v>5.88</v>
      </c>
      <c r="J26" s="18">
        <v>1</v>
      </c>
    </row>
    <row r="27" spans="1:10" ht="12.75">
      <c r="A27" s="19">
        <v>22</v>
      </c>
      <c r="B27" s="23" t="s">
        <v>26</v>
      </c>
      <c r="C27" s="22">
        <v>11</v>
      </c>
      <c r="D27" s="18">
        <v>2</v>
      </c>
      <c r="E27" s="18">
        <v>0</v>
      </c>
      <c r="F27" s="18">
        <v>18</v>
      </c>
      <c r="G27" s="18">
        <v>0</v>
      </c>
      <c r="H27" s="18">
        <v>0</v>
      </c>
      <c r="I27" s="18">
        <v>0</v>
      </c>
      <c r="J27" s="18">
        <v>0</v>
      </c>
    </row>
    <row r="28" spans="1:10" ht="12.75">
      <c r="A28" s="19">
        <v>23</v>
      </c>
      <c r="B28" s="23" t="s">
        <v>27</v>
      </c>
      <c r="C28" s="22">
        <v>13</v>
      </c>
      <c r="D28" s="18">
        <v>3</v>
      </c>
      <c r="E28" s="18">
        <v>0</v>
      </c>
      <c r="F28" s="18">
        <v>23</v>
      </c>
      <c r="G28" s="18">
        <v>0</v>
      </c>
      <c r="H28" s="18">
        <v>0</v>
      </c>
      <c r="I28" s="18">
        <v>0</v>
      </c>
      <c r="J28" s="18">
        <v>0</v>
      </c>
    </row>
    <row r="29" spans="1:10" ht="12.75">
      <c r="A29" s="19">
        <v>24</v>
      </c>
      <c r="B29" s="23" t="s">
        <v>28</v>
      </c>
      <c r="C29" s="22">
        <v>34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2.75">
      <c r="A30" s="19">
        <v>25</v>
      </c>
      <c r="B30" s="23" t="s">
        <v>29</v>
      </c>
      <c r="C30" s="22">
        <v>34</v>
      </c>
      <c r="D30" s="18">
        <v>0</v>
      </c>
      <c r="E30" s="18">
        <v>0</v>
      </c>
      <c r="F30" s="18">
        <v>0</v>
      </c>
      <c r="G30" s="18">
        <v>1</v>
      </c>
      <c r="H30" s="18">
        <v>0</v>
      </c>
      <c r="I30" s="18">
        <v>2.94</v>
      </c>
      <c r="J30" s="18">
        <v>1</v>
      </c>
    </row>
    <row r="31" spans="1:10" ht="12.75">
      <c r="A31" s="19">
        <v>26</v>
      </c>
      <c r="B31" s="20" t="s">
        <v>30</v>
      </c>
      <c r="C31" s="21">
        <v>6</v>
      </c>
      <c r="D31" s="18">
        <v>1</v>
      </c>
      <c r="E31" s="18">
        <v>0</v>
      </c>
      <c r="F31" s="18">
        <v>16.67</v>
      </c>
      <c r="G31" s="18">
        <v>0</v>
      </c>
      <c r="H31" s="18">
        <v>0</v>
      </c>
      <c r="I31" s="18">
        <v>0</v>
      </c>
      <c r="J31" s="18">
        <v>0</v>
      </c>
    </row>
    <row r="32" spans="1:10" ht="12.75">
      <c r="A32" s="19">
        <v>27</v>
      </c>
      <c r="B32" s="20" t="s">
        <v>31</v>
      </c>
      <c r="C32" s="21">
        <v>10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0" ht="12.75">
      <c r="A33" s="19">
        <v>28</v>
      </c>
      <c r="B33" s="20" t="s">
        <v>32</v>
      </c>
      <c r="C33" s="21">
        <v>14</v>
      </c>
      <c r="D33" s="18">
        <v>7</v>
      </c>
      <c r="E33" s="18">
        <v>0</v>
      </c>
      <c r="F33" s="18">
        <v>50</v>
      </c>
      <c r="G33" s="18">
        <v>0</v>
      </c>
      <c r="H33" s="18">
        <v>0</v>
      </c>
      <c r="I33" s="18">
        <v>0</v>
      </c>
      <c r="J33" s="18">
        <v>0</v>
      </c>
    </row>
    <row r="34" spans="1:10" ht="12.75">
      <c r="A34" s="19">
        <v>29</v>
      </c>
      <c r="B34" s="23" t="s">
        <v>33</v>
      </c>
      <c r="C34" s="22">
        <v>11</v>
      </c>
      <c r="D34" s="18">
        <v>4</v>
      </c>
      <c r="E34" s="18">
        <v>0</v>
      </c>
      <c r="F34" s="18">
        <v>36</v>
      </c>
      <c r="G34" s="18">
        <v>0</v>
      </c>
      <c r="H34" s="18">
        <v>0</v>
      </c>
      <c r="I34" s="18">
        <v>0</v>
      </c>
      <c r="J34" s="18">
        <v>0</v>
      </c>
    </row>
    <row r="35" spans="1:10" ht="12.75">
      <c r="A35" s="19">
        <v>30</v>
      </c>
      <c r="B35" s="20" t="s">
        <v>34</v>
      </c>
      <c r="C35" s="21">
        <v>1</v>
      </c>
      <c r="D35" s="18">
        <v>0</v>
      </c>
      <c r="E35" s="18">
        <v>0</v>
      </c>
      <c r="F35" s="18">
        <v>0</v>
      </c>
      <c r="G35" s="18">
        <v>1</v>
      </c>
      <c r="H35" s="18">
        <v>0</v>
      </c>
      <c r="I35" s="18">
        <v>100</v>
      </c>
      <c r="J35" s="18">
        <v>2</v>
      </c>
    </row>
    <row r="36" spans="1:10" ht="12.75">
      <c r="A36" s="19">
        <v>31</v>
      </c>
      <c r="B36" s="20" t="s">
        <v>35</v>
      </c>
      <c r="C36" s="21">
        <v>1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</row>
    <row r="37" spans="1:10" ht="12.75">
      <c r="A37" s="19">
        <v>32</v>
      </c>
      <c r="B37" s="20" t="s">
        <v>36</v>
      </c>
      <c r="C37" s="21">
        <v>1</v>
      </c>
      <c r="D37" s="18">
        <v>0</v>
      </c>
      <c r="E37" s="18">
        <v>0</v>
      </c>
      <c r="F37" s="18">
        <v>0</v>
      </c>
      <c r="G37" s="18">
        <v>1</v>
      </c>
      <c r="H37" s="18">
        <v>0</v>
      </c>
      <c r="I37" s="18">
        <v>100</v>
      </c>
      <c r="J37" s="18">
        <v>1</v>
      </c>
    </row>
    <row r="38" spans="1:10" ht="12.75">
      <c r="A38" s="171">
        <v>33</v>
      </c>
      <c r="B38" s="172" t="s">
        <v>37</v>
      </c>
      <c r="C38" s="159">
        <v>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1" s="2" customFormat="1" ht="12.75">
      <c r="A39" s="171"/>
      <c r="B39" s="161" t="s">
        <v>38</v>
      </c>
      <c r="C39" s="162">
        <f>SUM(C6:C38)</f>
        <v>626</v>
      </c>
      <c r="D39" s="18">
        <f>SUM(D6:D38)</f>
        <v>23</v>
      </c>
      <c r="E39" s="18">
        <f>SUM(E6:E38)</f>
        <v>0</v>
      </c>
      <c r="F39" s="18">
        <v>4</v>
      </c>
      <c r="G39" s="18">
        <f>SUM(G6:G38)</f>
        <v>6</v>
      </c>
      <c r="H39" s="18">
        <f>SUM(H6:H38)</f>
        <v>0</v>
      </c>
      <c r="I39" s="18">
        <v>1</v>
      </c>
      <c r="J39" s="18">
        <f>SUM(J6:J38)</f>
        <v>7</v>
      </c>
      <c r="K39" s="24"/>
    </row>
    <row r="45" ht="12.75">
      <c r="C45" s="10" t="str">
        <f>HYPERLINK("#Оглавление!A1","Назад в оглавление")</f>
        <v>Назад в оглавление</v>
      </c>
    </row>
  </sheetData>
  <sheetProtection/>
  <mergeCells count="5">
    <mergeCell ref="B1:E1"/>
    <mergeCell ref="A3:A4"/>
    <mergeCell ref="B3:B4"/>
    <mergeCell ref="C3:C4"/>
    <mergeCell ref="D3:J3"/>
  </mergeCells>
  <conditionalFormatting sqref="D6">
    <cfRule type="cellIs" priority="3" dxfId="17" operator="notEqual" stopIfTrue="1">
      <formula>0</formula>
    </cfRule>
  </conditionalFormatting>
  <conditionalFormatting sqref="D7:J39">
    <cfRule type="cellIs" priority="2" dxfId="17" operator="notEqual" stopIfTrue="1">
      <formula>0</formula>
    </cfRule>
  </conditionalFormatting>
  <conditionalFormatting sqref="E6:J6">
    <cfRule type="cellIs" priority="1" dxfId="17" operator="notEqual" stopIfTrue="1">
      <formula>0</formula>
    </cfRule>
  </conditionalFormatting>
  <printOptions/>
  <pageMargins left="0.7086614173228347" right="0.7086614173228347" top="0.22" bottom="0.22" header="0.22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5.421875" style="8" customWidth="1"/>
    <col min="2" max="2" width="21.140625" style="10" customWidth="1"/>
    <col min="3" max="16384" width="9.140625" style="10" customWidth="1"/>
  </cols>
  <sheetData>
    <row r="1" spans="2:5" ht="12.75">
      <c r="B1" s="213" t="s">
        <v>48</v>
      </c>
      <c r="C1" s="213"/>
      <c r="D1" s="213"/>
      <c r="E1" s="25" t="s">
        <v>61</v>
      </c>
    </row>
    <row r="2" spans="2:9" ht="12.75">
      <c r="B2" s="26"/>
      <c r="C2" s="26"/>
      <c r="D2" s="26"/>
      <c r="E2" s="26"/>
      <c r="F2" s="27"/>
      <c r="G2" s="214" t="s">
        <v>62</v>
      </c>
      <c r="H2" s="214"/>
      <c r="I2" s="214"/>
    </row>
    <row r="3" spans="1:9" s="12" customFormat="1" ht="132">
      <c r="A3" s="156" t="s">
        <v>42</v>
      </c>
      <c r="B3" s="157" t="s">
        <v>43</v>
      </c>
      <c r="C3" s="157" t="s">
        <v>63</v>
      </c>
      <c r="D3" s="157" t="s">
        <v>64</v>
      </c>
      <c r="E3" s="155" t="s">
        <v>65</v>
      </c>
      <c r="F3" s="157" t="s">
        <v>66</v>
      </c>
      <c r="G3" s="157" t="s">
        <v>67</v>
      </c>
      <c r="H3" s="155" t="s">
        <v>68</v>
      </c>
      <c r="I3" s="155" t="s">
        <v>69</v>
      </c>
    </row>
    <row r="4" spans="1:9" ht="12.75">
      <c r="A4" s="137">
        <v>1</v>
      </c>
      <c r="B4" s="137">
        <v>2</v>
      </c>
      <c r="C4" s="138">
        <v>3</v>
      </c>
      <c r="D4" s="138">
        <v>4</v>
      </c>
      <c r="E4" s="139">
        <v>5</v>
      </c>
      <c r="F4" s="138">
        <v>6</v>
      </c>
      <c r="G4" s="138">
        <v>7</v>
      </c>
      <c r="H4" s="155">
        <v>8</v>
      </c>
      <c r="I4" s="155">
        <v>9</v>
      </c>
    </row>
    <row r="5" spans="1:9" ht="12.75">
      <c r="A5" s="7">
        <v>1</v>
      </c>
      <c r="B5" s="28" t="s">
        <v>5</v>
      </c>
      <c r="C5" s="21">
        <v>5</v>
      </c>
      <c r="D5" s="21">
        <v>1</v>
      </c>
      <c r="E5" s="29">
        <v>7</v>
      </c>
      <c r="F5" s="21">
        <v>1</v>
      </c>
      <c r="G5" s="21">
        <v>17</v>
      </c>
      <c r="H5" s="30">
        <v>1.57</v>
      </c>
      <c r="I5" s="31">
        <v>3.95</v>
      </c>
    </row>
    <row r="6" spans="1:9" ht="12.75">
      <c r="A6" s="7">
        <v>2</v>
      </c>
      <c r="B6" s="32" t="s">
        <v>6</v>
      </c>
      <c r="C6" s="21">
        <v>8</v>
      </c>
      <c r="D6" s="21">
        <v>1</v>
      </c>
      <c r="E6" s="29">
        <v>9</v>
      </c>
      <c r="F6" s="21">
        <v>1</v>
      </c>
      <c r="G6" s="21">
        <v>25</v>
      </c>
      <c r="H6" s="31">
        <v>1.31</v>
      </c>
      <c r="I6" s="31">
        <v>3.9</v>
      </c>
    </row>
    <row r="7" spans="1:9" ht="12.75">
      <c r="A7" s="7">
        <v>3</v>
      </c>
      <c r="B7" s="32" t="s">
        <v>7</v>
      </c>
      <c r="C7" s="21">
        <v>13</v>
      </c>
      <c r="D7" s="21">
        <v>1</v>
      </c>
      <c r="E7" s="29">
        <v>13</v>
      </c>
      <c r="F7" s="21">
        <v>1</v>
      </c>
      <c r="G7" s="21">
        <v>20</v>
      </c>
      <c r="H7" s="31">
        <v>0.26</v>
      </c>
      <c r="I7" s="31">
        <v>0.47</v>
      </c>
    </row>
    <row r="8" spans="1:9" ht="12.75">
      <c r="A8" s="7">
        <v>4</v>
      </c>
      <c r="B8" s="32" t="s">
        <v>8</v>
      </c>
      <c r="C8" s="21">
        <v>6</v>
      </c>
      <c r="D8" s="21">
        <v>1</v>
      </c>
      <c r="E8" s="29">
        <v>6</v>
      </c>
      <c r="F8" s="21">
        <v>1</v>
      </c>
      <c r="G8" s="21">
        <v>10</v>
      </c>
      <c r="H8" s="31">
        <v>1.6</v>
      </c>
      <c r="I8" s="31">
        <v>4.51</v>
      </c>
    </row>
    <row r="9" spans="1:9" ht="12.75">
      <c r="A9" s="7">
        <v>5</v>
      </c>
      <c r="B9" s="32" t="s">
        <v>9</v>
      </c>
      <c r="C9" s="22">
        <v>23</v>
      </c>
      <c r="D9" s="22">
        <v>1</v>
      </c>
      <c r="E9" s="33">
        <v>24</v>
      </c>
      <c r="F9" s="22">
        <v>1</v>
      </c>
      <c r="G9" s="22">
        <v>36</v>
      </c>
      <c r="H9" s="34">
        <v>1.95</v>
      </c>
      <c r="I9" s="34">
        <v>4.38</v>
      </c>
    </row>
    <row r="10" spans="1:9" ht="12.75">
      <c r="A10" s="7">
        <v>6</v>
      </c>
      <c r="B10" s="35" t="s">
        <v>10</v>
      </c>
      <c r="C10" s="22">
        <v>8</v>
      </c>
      <c r="D10" s="22">
        <v>1</v>
      </c>
      <c r="E10" s="33">
        <v>8</v>
      </c>
      <c r="F10" s="22">
        <v>1</v>
      </c>
      <c r="G10" s="22">
        <v>16</v>
      </c>
      <c r="H10" s="34">
        <v>0.26</v>
      </c>
      <c r="I10" s="34">
        <v>0.83</v>
      </c>
    </row>
    <row r="11" spans="1:9" ht="12.75">
      <c r="A11" s="7">
        <v>7</v>
      </c>
      <c r="B11" s="32" t="s">
        <v>11</v>
      </c>
      <c r="C11" s="22">
        <v>8</v>
      </c>
      <c r="D11" s="22">
        <v>1</v>
      </c>
      <c r="E11" s="33">
        <v>8</v>
      </c>
      <c r="F11" s="22">
        <v>1</v>
      </c>
      <c r="G11" s="22">
        <v>15</v>
      </c>
      <c r="H11" s="34">
        <v>4.63</v>
      </c>
      <c r="I11" s="34">
        <v>27.45</v>
      </c>
    </row>
    <row r="12" spans="1:9" ht="12.75">
      <c r="A12" s="7">
        <v>8</v>
      </c>
      <c r="B12" s="32" t="s">
        <v>12</v>
      </c>
      <c r="C12" s="22">
        <v>7</v>
      </c>
      <c r="D12" s="22">
        <v>1</v>
      </c>
      <c r="E12" s="33">
        <v>7</v>
      </c>
      <c r="F12" s="22">
        <v>1</v>
      </c>
      <c r="G12" s="22">
        <v>9</v>
      </c>
      <c r="H12" s="34">
        <v>1.76</v>
      </c>
      <c r="I12" s="34">
        <v>4.92</v>
      </c>
    </row>
    <row r="13" spans="1:9" ht="12.75">
      <c r="A13" s="7">
        <v>9</v>
      </c>
      <c r="B13" s="35" t="s">
        <v>13</v>
      </c>
      <c r="C13" s="22">
        <v>13</v>
      </c>
      <c r="D13" s="22">
        <v>1</v>
      </c>
      <c r="E13" s="33">
        <v>13</v>
      </c>
      <c r="F13" s="22">
        <v>1</v>
      </c>
      <c r="G13" s="22">
        <v>18</v>
      </c>
      <c r="H13" s="34">
        <v>9.09</v>
      </c>
      <c r="I13" s="34">
        <v>30.59</v>
      </c>
    </row>
    <row r="14" spans="1:9" ht="12.75">
      <c r="A14" s="7">
        <v>10</v>
      </c>
      <c r="B14" s="32" t="s">
        <v>14</v>
      </c>
      <c r="C14" s="22">
        <v>4</v>
      </c>
      <c r="D14" s="22">
        <v>1</v>
      </c>
      <c r="E14" s="33">
        <v>5</v>
      </c>
      <c r="F14" s="22">
        <v>0</v>
      </c>
      <c r="G14" s="22">
        <v>11</v>
      </c>
      <c r="H14" s="34">
        <v>1.69</v>
      </c>
      <c r="I14" s="34">
        <v>2.42</v>
      </c>
    </row>
    <row r="15" spans="1:9" ht="12.75">
      <c r="A15" s="7">
        <v>11</v>
      </c>
      <c r="B15" s="35" t="s">
        <v>15</v>
      </c>
      <c r="C15" s="22">
        <v>10</v>
      </c>
      <c r="D15" s="22">
        <v>2</v>
      </c>
      <c r="E15" s="33">
        <v>11</v>
      </c>
      <c r="F15" s="22">
        <v>2</v>
      </c>
      <c r="G15" s="22">
        <v>28</v>
      </c>
      <c r="H15" s="34">
        <v>10.26</v>
      </c>
      <c r="I15" s="34">
        <v>24.11</v>
      </c>
    </row>
    <row r="16" spans="1:9" ht="12.75">
      <c r="A16" s="7">
        <v>12</v>
      </c>
      <c r="B16" s="35" t="s">
        <v>16</v>
      </c>
      <c r="C16" s="22">
        <v>5</v>
      </c>
      <c r="D16" s="22">
        <v>1</v>
      </c>
      <c r="E16" s="33">
        <v>9</v>
      </c>
      <c r="F16" s="22">
        <v>1</v>
      </c>
      <c r="G16" s="22">
        <v>13</v>
      </c>
      <c r="H16" s="34">
        <v>0.71</v>
      </c>
      <c r="I16" s="34">
        <v>1.93</v>
      </c>
    </row>
    <row r="17" spans="1:9" ht="12.75">
      <c r="A17" s="7">
        <v>13</v>
      </c>
      <c r="B17" s="35" t="s">
        <v>17</v>
      </c>
      <c r="C17" s="22">
        <v>12</v>
      </c>
      <c r="D17" s="22">
        <v>1</v>
      </c>
      <c r="E17" s="33">
        <v>13</v>
      </c>
      <c r="F17" s="22">
        <v>2</v>
      </c>
      <c r="G17" s="22">
        <v>21</v>
      </c>
      <c r="H17" s="34">
        <v>0.95</v>
      </c>
      <c r="I17" s="34">
        <v>15.38</v>
      </c>
    </row>
    <row r="18" spans="1:9" ht="12.75">
      <c r="A18" s="7">
        <v>14</v>
      </c>
      <c r="B18" s="35" t="s">
        <v>18</v>
      </c>
      <c r="C18" s="22">
        <v>14</v>
      </c>
      <c r="D18" s="22">
        <v>1</v>
      </c>
      <c r="E18" s="33">
        <v>14</v>
      </c>
      <c r="F18" s="22">
        <v>1</v>
      </c>
      <c r="G18" s="22">
        <v>26</v>
      </c>
      <c r="H18" s="34">
        <v>3.54</v>
      </c>
      <c r="I18" s="34">
        <v>12.95</v>
      </c>
    </row>
    <row r="19" spans="1:9" ht="12.75">
      <c r="A19" s="7">
        <v>15</v>
      </c>
      <c r="B19" s="35" t="s">
        <v>19</v>
      </c>
      <c r="C19" s="22">
        <v>25</v>
      </c>
      <c r="D19" s="22">
        <v>1</v>
      </c>
      <c r="E19" s="33">
        <v>26</v>
      </c>
      <c r="F19" s="22">
        <v>1</v>
      </c>
      <c r="G19" s="22">
        <v>35</v>
      </c>
      <c r="H19" s="34">
        <v>4.22</v>
      </c>
      <c r="I19" s="34">
        <v>17.78</v>
      </c>
    </row>
    <row r="20" spans="1:9" ht="12.75">
      <c r="A20" s="7">
        <v>16</v>
      </c>
      <c r="B20" s="32" t="s">
        <v>20</v>
      </c>
      <c r="C20" s="22">
        <v>6</v>
      </c>
      <c r="D20" s="22">
        <v>1</v>
      </c>
      <c r="E20" s="33">
        <v>6</v>
      </c>
      <c r="F20" s="22">
        <v>1</v>
      </c>
      <c r="G20" s="22">
        <v>9</v>
      </c>
      <c r="H20" s="34">
        <v>0.6</v>
      </c>
      <c r="I20" s="34">
        <v>2.73</v>
      </c>
    </row>
    <row r="21" spans="1:9" ht="12.75">
      <c r="A21" s="7">
        <v>17</v>
      </c>
      <c r="B21" s="35" t="s">
        <v>21</v>
      </c>
      <c r="C21" s="22">
        <v>21</v>
      </c>
      <c r="D21" s="22">
        <v>1</v>
      </c>
      <c r="E21" s="33">
        <v>22</v>
      </c>
      <c r="F21" s="22">
        <v>1</v>
      </c>
      <c r="G21" s="22">
        <v>26</v>
      </c>
      <c r="H21" s="36">
        <v>0.99</v>
      </c>
      <c r="I21" s="34">
        <v>4</v>
      </c>
    </row>
    <row r="22" spans="1:9" ht="12.75">
      <c r="A22" s="7">
        <v>18</v>
      </c>
      <c r="B22" s="35" t="s">
        <v>22</v>
      </c>
      <c r="C22" s="22">
        <v>13</v>
      </c>
      <c r="D22" s="22">
        <v>1</v>
      </c>
      <c r="E22" s="33">
        <v>13</v>
      </c>
      <c r="F22" s="22">
        <v>2</v>
      </c>
      <c r="G22" s="22">
        <v>21</v>
      </c>
      <c r="H22" s="34">
        <v>2.65</v>
      </c>
      <c r="I22" s="36">
        <v>25.15</v>
      </c>
    </row>
    <row r="23" spans="1:9" ht="12.75">
      <c r="A23" s="7">
        <v>19</v>
      </c>
      <c r="B23" s="35" t="s">
        <v>23</v>
      </c>
      <c r="C23" s="22">
        <v>10</v>
      </c>
      <c r="D23" s="22">
        <v>1</v>
      </c>
      <c r="E23" s="33">
        <v>11</v>
      </c>
      <c r="F23" s="22">
        <v>1</v>
      </c>
      <c r="G23" s="22">
        <v>17</v>
      </c>
      <c r="H23" s="34">
        <v>3.15</v>
      </c>
      <c r="I23" s="34">
        <v>11.78</v>
      </c>
    </row>
    <row r="24" spans="1:9" ht="12.75">
      <c r="A24" s="7">
        <v>20</v>
      </c>
      <c r="B24" s="35" t="s">
        <v>24</v>
      </c>
      <c r="C24" s="22">
        <v>12</v>
      </c>
      <c r="D24" s="22">
        <v>1</v>
      </c>
      <c r="E24" s="33">
        <v>12</v>
      </c>
      <c r="F24" s="22">
        <v>1</v>
      </c>
      <c r="G24" s="22">
        <v>16</v>
      </c>
      <c r="H24" s="34">
        <v>2.58</v>
      </c>
      <c r="I24" s="34">
        <v>9.62</v>
      </c>
    </row>
    <row r="25" spans="1:9" ht="12.75">
      <c r="A25" s="7">
        <v>21</v>
      </c>
      <c r="B25" s="35" t="s">
        <v>25</v>
      </c>
      <c r="C25" s="22">
        <v>9</v>
      </c>
      <c r="D25" s="22">
        <v>1</v>
      </c>
      <c r="E25" s="33">
        <v>10</v>
      </c>
      <c r="F25" s="22">
        <v>0</v>
      </c>
      <c r="G25" s="22">
        <v>17</v>
      </c>
      <c r="H25" s="36">
        <v>1.5</v>
      </c>
      <c r="I25" s="34">
        <v>4.9</v>
      </c>
    </row>
    <row r="26" spans="1:9" ht="12.75">
      <c r="A26" s="7">
        <v>22</v>
      </c>
      <c r="B26" s="35" t="s">
        <v>26</v>
      </c>
      <c r="C26" s="22">
        <v>2</v>
      </c>
      <c r="D26" s="22">
        <v>1</v>
      </c>
      <c r="E26" s="33">
        <v>2</v>
      </c>
      <c r="F26" s="22">
        <v>0</v>
      </c>
      <c r="G26" s="22">
        <v>5</v>
      </c>
      <c r="H26" s="34">
        <v>0.54</v>
      </c>
      <c r="I26" s="36">
        <v>0.74</v>
      </c>
    </row>
    <row r="27" spans="1:9" ht="12.75">
      <c r="A27" s="7">
        <v>23</v>
      </c>
      <c r="B27" s="35" t="s">
        <v>27</v>
      </c>
      <c r="C27" s="22">
        <v>8</v>
      </c>
      <c r="D27" s="22">
        <v>1</v>
      </c>
      <c r="E27" s="33">
        <v>8</v>
      </c>
      <c r="F27" s="22">
        <v>1</v>
      </c>
      <c r="G27" s="22">
        <v>7</v>
      </c>
      <c r="H27" s="34">
        <v>1.12</v>
      </c>
      <c r="I27" s="34">
        <v>3.47</v>
      </c>
    </row>
    <row r="28" spans="1:9" ht="12.75">
      <c r="A28" s="7">
        <v>24</v>
      </c>
      <c r="B28" s="35" t="s">
        <v>28</v>
      </c>
      <c r="C28" s="22">
        <v>12</v>
      </c>
      <c r="D28" s="22">
        <v>1</v>
      </c>
      <c r="E28" s="33">
        <v>12</v>
      </c>
      <c r="F28" s="22">
        <v>1</v>
      </c>
      <c r="G28" s="22">
        <v>17</v>
      </c>
      <c r="H28" s="36">
        <v>3.31</v>
      </c>
      <c r="I28" s="36">
        <v>6.81</v>
      </c>
    </row>
    <row r="29" spans="1:9" ht="12.75">
      <c r="A29" s="7">
        <v>25</v>
      </c>
      <c r="B29" s="35" t="s">
        <v>29</v>
      </c>
      <c r="C29" s="22">
        <v>17</v>
      </c>
      <c r="D29" s="22">
        <v>1</v>
      </c>
      <c r="E29" s="33">
        <v>17</v>
      </c>
      <c r="F29" s="22">
        <v>0</v>
      </c>
      <c r="G29" s="22">
        <v>39</v>
      </c>
      <c r="H29" s="34">
        <v>2.91</v>
      </c>
      <c r="I29" s="34">
        <v>12.73</v>
      </c>
    </row>
    <row r="30" spans="1:9" ht="12.75">
      <c r="A30" s="7">
        <v>26</v>
      </c>
      <c r="B30" s="35" t="s">
        <v>30</v>
      </c>
      <c r="C30" s="22">
        <v>6</v>
      </c>
      <c r="D30" s="22">
        <v>1</v>
      </c>
      <c r="E30" s="33">
        <v>6</v>
      </c>
      <c r="F30" s="22">
        <v>1</v>
      </c>
      <c r="G30" s="22">
        <v>20</v>
      </c>
      <c r="H30" s="34">
        <v>1.93</v>
      </c>
      <c r="I30" s="34">
        <v>22.75</v>
      </c>
    </row>
    <row r="31" spans="1:9" ht="12.75">
      <c r="A31" s="7">
        <v>27</v>
      </c>
      <c r="B31" s="35" t="s">
        <v>31</v>
      </c>
      <c r="C31" s="22">
        <v>10</v>
      </c>
      <c r="D31" s="22">
        <v>1</v>
      </c>
      <c r="E31" s="33">
        <v>10</v>
      </c>
      <c r="F31" s="22">
        <v>1</v>
      </c>
      <c r="G31" s="22">
        <v>26</v>
      </c>
      <c r="H31" s="34">
        <v>2.87</v>
      </c>
      <c r="I31" s="36">
        <v>9.85</v>
      </c>
    </row>
    <row r="32" spans="1:9" ht="12.75">
      <c r="A32" s="7">
        <v>28</v>
      </c>
      <c r="B32" s="35" t="s">
        <v>32</v>
      </c>
      <c r="C32" s="22">
        <v>14</v>
      </c>
      <c r="D32" s="22">
        <v>1</v>
      </c>
      <c r="E32" s="33">
        <v>14</v>
      </c>
      <c r="F32" s="22">
        <v>1</v>
      </c>
      <c r="G32" s="22">
        <v>56</v>
      </c>
      <c r="H32" s="34">
        <v>56.92</v>
      </c>
      <c r="I32" s="34">
        <v>257.44</v>
      </c>
    </row>
    <row r="33" spans="1:9" ht="12.75">
      <c r="A33" s="7">
        <v>29</v>
      </c>
      <c r="B33" s="35" t="s">
        <v>33</v>
      </c>
      <c r="C33" s="22">
        <v>11</v>
      </c>
      <c r="D33" s="22">
        <v>9</v>
      </c>
      <c r="E33" s="33">
        <v>11</v>
      </c>
      <c r="F33" s="22">
        <v>1</v>
      </c>
      <c r="G33" s="22">
        <v>85</v>
      </c>
      <c r="H33" s="34">
        <v>7.9</v>
      </c>
      <c r="I33" s="34">
        <v>109.09</v>
      </c>
    </row>
    <row r="34" spans="1:9" ht="12.75">
      <c r="A34" s="7">
        <v>30</v>
      </c>
      <c r="B34" s="35" t="s">
        <v>34</v>
      </c>
      <c r="C34" s="22">
        <v>1</v>
      </c>
      <c r="D34" s="22">
        <v>1</v>
      </c>
      <c r="E34" s="33">
        <v>1</v>
      </c>
      <c r="F34" s="22">
        <v>1</v>
      </c>
      <c r="G34" s="22">
        <v>64</v>
      </c>
      <c r="H34" s="34">
        <v>71.82</v>
      </c>
      <c r="I34" s="34">
        <v>756.15</v>
      </c>
    </row>
    <row r="35" spans="1:9" ht="12.75">
      <c r="A35" s="7">
        <v>31</v>
      </c>
      <c r="B35" s="35" t="s">
        <v>35</v>
      </c>
      <c r="C35" s="22">
        <v>1</v>
      </c>
      <c r="D35" s="22">
        <v>1</v>
      </c>
      <c r="E35" s="33">
        <v>1</v>
      </c>
      <c r="F35" s="22">
        <v>1</v>
      </c>
      <c r="G35" s="22">
        <v>19</v>
      </c>
      <c r="H35" s="34">
        <v>3.66</v>
      </c>
      <c r="I35" s="34">
        <v>79.39</v>
      </c>
    </row>
    <row r="36" spans="1:9" ht="12.75">
      <c r="A36" s="7">
        <v>32</v>
      </c>
      <c r="B36" s="35" t="s">
        <v>36</v>
      </c>
      <c r="C36" s="22">
        <v>1</v>
      </c>
      <c r="D36" s="22">
        <v>1</v>
      </c>
      <c r="E36" s="33">
        <v>1</v>
      </c>
      <c r="F36" s="22">
        <v>1</v>
      </c>
      <c r="G36" s="22">
        <v>20</v>
      </c>
      <c r="H36" s="36">
        <v>1.65</v>
      </c>
      <c r="I36" s="34">
        <v>15.91</v>
      </c>
    </row>
    <row r="37" spans="1:9" s="2" customFormat="1" ht="12.75">
      <c r="A37" s="7">
        <v>33</v>
      </c>
      <c r="B37" s="158" t="s">
        <v>37</v>
      </c>
      <c r="C37" s="159">
        <v>1</v>
      </c>
      <c r="D37" s="159">
        <v>0</v>
      </c>
      <c r="E37" s="160">
        <v>1</v>
      </c>
      <c r="F37" s="159">
        <v>0</v>
      </c>
      <c r="G37" s="159">
        <v>1</v>
      </c>
      <c r="H37" s="31">
        <v>0</v>
      </c>
      <c r="I37" s="31">
        <v>0</v>
      </c>
    </row>
    <row r="38" spans="1:9" s="2" customFormat="1" ht="12.75">
      <c r="A38" s="7"/>
      <c r="B38" s="161" t="s">
        <v>38</v>
      </c>
      <c r="C38" s="162">
        <f>SUM(C5:C37)</f>
        <v>316</v>
      </c>
      <c r="D38" s="162">
        <f>SUM(D5:D37)</f>
        <v>41</v>
      </c>
      <c r="E38" s="163">
        <f>SUM(E5:E36)</f>
        <v>330</v>
      </c>
      <c r="F38" s="162">
        <f>SUM(F5:F36)</f>
        <v>31</v>
      </c>
      <c r="G38" s="162">
        <f>SUM(G5:G36)</f>
        <v>764</v>
      </c>
      <c r="H38" s="30">
        <f>SUM(H5:H37)</f>
        <v>209.9</v>
      </c>
      <c r="I38" s="31">
        <f>SUM(I5:I37)</f>
        <v>1488.0800000000002</v>
      </c>
    </row>
    <row r="39" spans="8:11" ht="12.75">
      <c r="H39" s="2"/>
      <c r="I39" s="2"/>
      <c r="J39" s="2"/>
      <c r="K39" s="2"/>
    </row>
    <row r="45" ht="12.75">
      <c r="C45" s="10" t="str">
        <f>HYPERLINK("#Оглавление!A1","Назад в оглавление")</f>
        <v>Назад в оглавление</v>
      </c>
    </row>
  </sheetData>
  <sheetProtection/>
  <mergeCells count="2">
    <mergeCell ref="B1:D1"/>
    <mergeCell ref="G2:I2"/>
  </mergeCells>
  <printOptions/>
  <pageMargins left="0.7" right="0.22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T7" sqref="T7"/>
    </sheetView>
  </sheetViews>
  <sheetFormatPr defaultColWidth="9.140625" defaultRowHeight="15"/>
  <cols>
    <col min="1" max="1" width="4.7109375" style="40" customWidth="1"/>
    <col min="2" max="2" width="22.421875" style="0" customWidth="1"/>
    <col min="4" max="4" width="6.7109375" style="0" customWidth="1"/>
    <col min="5" max="5" width="9.421875" style="0" customWidth="1"/>
    <col min="6" max="6" width="8.140625" style="0" customWidth="1"/>
    <col min="8" max="8" width="6.57421875" style="0" customWidth="1"/>
    <col min="10" max="10" width="5.00390625" style="0" customWidth="1"/>
    <col min="12" max="12" width="6.7109375" style="0" customWidth="1"/>
    <col min="13" max="13" width="10.7109375" style="0" customWidth="1"/>
    <col min="14" max="14" width="5.8515625" style="0" customWidth="1"/>
  </cols>
  <sheetData>
    <row r="1" spans="1:14" ht="15">
      <c r="A1" s="215" t="s">
        <v>165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7"/>
    </row>
    <row r="2" spans="1:14" ht="25.5" customHeight="1">
      <c r="A2" s="141" t="s">
        <v>42</v>
      </c>
      <c r="B2" s="140" t="s">
        <v>43</v>
      </c>
      <c r="C2" s="218" t="s">
        <v>200</v>
      </c>
      <c r="D2" s="219"/>
      <c r="E2" s="219"/>
      <c r="F2" s="220"/>
      <c r="G2" s="218" t="s">
        <v>167</v>
      </c>
      <c r="H2" s="219"/>
      <c r="I2" s="219"/>
      <c r="J2" s="220"/>
      <c r="K2" s="218" t="s">
        <v>166</v>
      </c>
      <c r="L2" s="219"/>
      <c r="M2" s="219"/>
      <c r="N2" s="220"/>
    </row>
    <row r="3" spans="1:14" ht="18.75" customHeight="1">
      <c r="A3" s="140"/>
      <c r="B3" s="141"/>
      <c r="C3" s="168" t="s">
        <v>44</v>
      </c>
      <c r="D3" s="140" t="s">
        <v>70</v>
      </c>
      <c r="E3" s="167" t="s">
        <v>199</v>
      </c>
      <c r="F3" s="140" t="s">
        <v>70</v>
      </c>
      <c r="G3" s="140" t="s">
        <v>71</v>
      </c>
      <c r="H3" s="140" t="s">
        <v>70</v>
      </c>
      <c r="I3" s="142" t="s">
        <v>72</v>
      </c>
      <c r="J3" s="140" t="s">
        <v>70</v>
      </c>
      <c r="K3" s="142" t="s">
        <v>73</v>
      </c>
      <c r="L3" s="140" t="s">
        <v>70</v>
      </c>
      <c r="M3" s="142" t="s">
        <v>74</v>
      </c>
      <c r="N3" s="140" t="s">
        <v>70</v>
      </c>
    </row>
    <row r="4" spans="1:14" ht="15">
      <c r="A4" s="140">
        <v>1</v>
      </c>
      <c r="B4" s="140">
        <v>2</v>
      </c>
      <c r="C4" s="140">
        <v>3</v>
      </c>
      <c r="D4" s="140">
        <v>5</v>
      </c>
      <c r="E4" s="140">
        <v>6</v>
      </c>
      <c r="F4" s="140">
        <v>7</v>
      </c>
      <c r="G4" s="140">
        <v>8</v>
      </c>
      <c r="H4" s="140">
        <v>9</v>
      </c>
      <c r="I4" s="140">
        <v>10</v>
      </c>
      <c r="J4" s="140">
        <v>11</v>
      </c>
      <c r="K4" s="140">
        <v>12</v>
      </c>
      <c r="L4" s="140">
        <v>13</v>
      </c>
      <c r="M4" s="140">
        <v>14</v>
      </c>
      <c r="N4" s="140">
        <v>15</v>
      </c>
    </row>
    <row r="5" spans="1:14" ht="15">
      <c r="A5" s="37">
        <v>1</v>
      </c>
      <c r="B5" s="38" t="s">
        <v>5</v>
      </c>
      <c r="C5" s="37">
        <v>8.7</v>
      </c>
      <c r="D5" s="39">
        <v>-0.10000000000000142</v>
      </c>
      <c r="E5" s="37">
        <v>4.8</v>
      </c>
      <c r="F5" s="39">
        <v>-0.10000000000000053</v>
      </c>
      <c r="G5" s="37">
        <v>7.8</v>
      </c>
      <c r="H5" s="39">
        <v>-0.2999999999999998</v>
      </c>
      <c r="I5" s="37">
        <v>4.4</v>
      </c>
      <c r="J5" s="39">
        <v>-0.1999999999999993</v>
      </c>
      <c r="K5" s="37">
        <v>2</v>
      </c>
      <c r="L5" s="39">
        <v>-0.20000000000000018</v>
      </c>
      <c r="M5" s="37">
        <v>1.4</v>
      </c>
      <c r="N5" s="39">
        <v>0</v>
      </c>
    </row>
    <row r="6" spans="1:14" ht="15">
      <c r="A6" s="37">
        <v>2</v>
      </c>
      <c r="B6" s="38" t="s">
        <v>6</v>
      </c>
      <c r="C6" s="37">
        <v>5.5</v>
      </c>
      <c r="D6" s="39">
        <v>-0.20000000000000018</v>
      </c>
      <c r="E6" s="37">
        <v>2.6</v>
      </c>
      <c r="F6" s="39">
        <v>-0.10000000000000009</v>
      </c>
      <c r="G6" s="37">
        <v>5.3</v>
      </c>
      <c r="H6" s="39">
        <v>-0.20000000000000018</v>
      </c>
      <c r="I6" s="37">
        <v>2.5</v>
      </c>
      <c r="J6" s="39">
        <v>0</v>
      </c>
      <c r="K6" s="37">
        <v>1.5</v>
      </c>
      <c r="L6" s="39">
        <v>0</v>
      </c>
      <c r="M6" s="37">
        <v>1</v>
      </c>
      <c r="N6" s="39">
        <v>0.09999999999999998</v>
      </c>
    </row>
    <row r="7" spans="1:14" ht="15">
      <c r="A7" s="37">
        <v>3</v>
      </c>
      <c r="B7" s="38" t="s">
        <v>7</v>
      </c>
      <c r="C7" s="37">
        <v>11.6</v>
      </c>
      <c r="D7" s="39">
        <v>5.1</v>
      </c>
      <c r="E7" s="37">
        <v>11.6</v>
      </c>
      <c r="F7" s="39">
        <v>5.1</v>
      </c>
      <c r="G7" s="37">
        <v>6.5</v>
      </c>
      <c r="H7" s="39">
        <v>0.09999999999999964</v>
      </c>
      <c r="I7" s="37">
        <v>6.5</v>
      </c>
      <c r="J7" s="39">
        <v>0.09999999999999964</v>
      </c>
      <c r="K7" s="37">
        <v>1.9</v>
      </c>
      <c r="L7" s="39">
        <v>0</v>
      </c>
      <c r="M7" s="37">
        <v>1.2</v>
      </c>
      <c r="N7" s="39">
        <v>-0.10000000000000009</v>
      </c>
    </row>
    <row r="8" spans="1:14" ht="15">
      <c r="A8" s="37">
        <v>4</v>
      </c>
      <c r="B8" s="38" t="s">
        <v>8</v>
      </c>
      <c r="C8" s="37">
        <v>5.6</v>
      </c>
      <c r="D8" s="39">
        <v>0</v>
      </c>
      <c r="E8" s="37">
        <v>1.4</v>
      </c>
      <c r="F8" s="39">
        <v>0</v>
      </c>
      <c r="G8" s="37">
        <v>5.2</v>
      </c>
      <c r="H8" s="39">
        <v>0</v>
      </c>
      <c r="I8" s="37">
        <v>1.3</v>
      </c>
      <c r="J8" s="39">
        <v>0</v>
      </c>
      <c r="K8" s="37">
        <v>1.2</v>
      </c>
      <c r="L8" s="39">
        <v>0</v>
      </c>
      <c r="M8" s="37">
        <v>1.2</v>
      </c>
      <c r="N8" s="39">
        <v>0</v>
      </c>
    </row>
    <row r="9" spans="1:14" ht="15">
      <c r="A9" s="37">
        <v>5</v>
      </c>
      <c r="B9" s="38" t="s">
        <v>9</v>
      </c>
      <c r="C9" s="37">
        <v>20.8</v>
      </c>
      <c r="D9" s="39">
        <v>0.1999999999999993</v>
      </c>
      <c r="E9" s="37">
        <v>15</v>
      </c>
      <c r="F9" s="39">
        <v>0.09999999999999964</v>
      </c>
      <c r="G9" s="37">
        <v>19.8</v>
      </c>
      <c r="H9" s="39">
        <v>0</v>
      </c>
      <c r="I9" s="37">
        <v>14.1</v>
      </c>
      <c r="J9" s="39">
        <v>0</v>
      </c>
      <c r="K9" s="37">
        <v>4.9</v>
      </c>
      <c r="L9" s="39">
        <v>-0.09999999999999964</v>
      </c>
      <c r="M9" s="37">
        <v>4.3</v>
      </c>
      <c r="N9" s="39">
        <v>0</v>
      </c>
    </row>
    <row r="10" spans="1:14" ht="15">
      <c r="A10" s="37">
        <v>6</v>
      </c>
      <c r="B10" s="38" t="s">
        <v>10</v>
      </c>
      <c r="C10" s="37">
        <v>12.9</v>
      </c>
      <c r="D10" s="39">
        <v>0.20000000000000107</v>
      </c>
      <c r="E10" s="37">
        <v>6</v>
      </c>
      <c r="F10" s="39">
        <v>0.2999999999999998</v>
      </c>
      <c r="G10" s="37">
        <v>12.7</v>
      </c>
      <c r="H10" s="39">
        <v>0.09999999999999964</v>
      </c>
      <c r="I10" s="37">
        <v>5.8</v>
      </c>
      <c r="J10" s="39">
        <v>0.09999999999999964</v>
      </c>
      <c r="K10" s="37">
        <v>3.7</v>
      </c>
      <c r="L10" s="39">
        <v>0</v>
      </c>
      <c r="M10" s="37">
        <v>1.6</v>
      </c>
      <c r="N10" s="39">
        <v>-0.19999999999999996</v>
      </c>
    </row>
    <row r="11" spans="1:14" ht="15">
      <c r="A11" s="37">
        <v>7</v>
      </c>
      <c r="B11" s="38" t="s">
        <v>11</v>
      </c>
      <c r="C11" s="37">
        <v>14.3</v>
      </c>
      <c r="D11" s="39">
        <v>0.10000000000000142</v>
      </c>
      <c r="E11" s="37">
        <v>7</v>
      </c>
      <c r="F11" s="39">
        <v>0</v>
      </c>
      <c r="G11" s="37">
        <v>13.9</v>
      </c>
      <c r="H11" s="39">
        <v>0</v>
      </c>
      <c r="I11" s="37">
        <v>6.6</v>
      </c>
      <c r="J11" s="39">
        <v>-0.10000000000000053</v>
      </c>
      <c r="K11" s="37">
        <v>3.9</v>
      </c>
      <c r="L11" s="39">
        <v>0.19999999999999973</v>
      </c>
      <c r="M11" s="37">
        <v>2.1</v>
      </c>
      <c r="N11" s="39">
        <v>0.10000000000000009</v>
      </c>
    </row>
    <row r="12" spans="1:14" ht="15">
      <c r="A12" s="37">
        <v>8</v>
      </c>
      <c r="B12" s="38" t="s">
        <v>12</v>
      </c>
      <c r="C12" s="37">
        <v>8</v>
      </c>
      <c r="D12" s="39">
        <v>0.09999999999999964</v>
      </c>
      <c r="E12" s="37">
        <v>3.7</v>
      </c>
      <c r="F12" s="39">
        <v>0</v>
      </c>
      <c r="G12" s="37">
        <v>7.2</v>
      </c>
      <c r="H12" s="39">
        <v>0.10000000000000053</v>
      </c>
      <c r="I12" s="37">
        <v>3.5</v>
      </c>
      <c r="J12" s="39">
        <v>0</v>
      </c>
      <c r="K12" s="37">
        <v>2.1</v>
      </c>
      <c r="L12" s="39">
        <v>0</v>
      </c>
      <c r="M12" s="37">
        <v>1.7</v>
      </c>
      <c r="N12" s="39">
        <v>0</v>
      </c>
    </row>
    <row r="13" spans="1:14" ht="15">
      <c r="A13" s="37">
        <v>9</v>
      </c>
      <c r="B13" s="38" t="s">
        <v>13</v>
      </c>
      <c r="C13" s="37">
        <v>21.6</v>
      </c>
      <c r="D13" s="39">
        <v>0.10000000000000142</v>
      </c>
      <c r="E13" s="37">
        <v>10.6</v>
      </c>
      <c r="F13" s="39">
        <v>0</v>
      </c>
      <c r="G13" s="37">
        <v>19.8</v>
      </c>
      <c r="H13" s="39">
        <v>-0.3000000000000007</v>
      </c>
      <c r="I13" s="37">
        <v>9.6</v>
      </c>
      <c r="J13" s="39">
        <v>-0.09999999999999964</v>
      </c>
      <c r="K13" s="37">
        <v>6</v>
      </c>
      <c r="L13" s="39">
        <v>0.2999999999999998</v>
      </c>
      <c r="M13" s="37">
        <v>4.6</v>
      </c>
      <c r="N13" s="39">
        <v>-0.10000000000000053</v>
      </c>
    </row>
    <row r="14" spans="1:14" ht="15">
      <c r="A14" s="37">
        <v>10</v>
      </c>
      <c r="B14" s="38" t="s">
        <v>14</v>
      </c>
      <c r="C14" s="37">
        <v>3.3</v>
      </c>
      <c r="D14" s="39">
        <v>0.09999999999999964</v>
      </c>
      <c r="E14" s="37">
        <v>1.9</v>
      </c>
      <c r="F14" s="39">
        <v>0</v>
      </c>
      <c r="G14" s="37">
        <v>3</v>
      </c>
      <c r="H14" s="39">
        <v>-0.009999999999999787</v>
      </c>
      <c r="I14" s="37">
        <v>1.7</v>
      </c>
      <c r="J14" s="39">
        <v>-0.040000000000000036</v>
      </c>
      <c r="K14" s="37">
        <v>1.1</v>
      </c>
      <c r="L14" s="39">
        <v>-0.09999999999999987</v>
      </c>
      <c r="M14" s="37">
        <v>0.4</v>
      </c>
      <c r="N14" s="39">
        <v>0</v>
      </c>
    </row>
    <row r="15" spans="1:14" ht="15">
      <c r="A15" s="37">
        <v>11</v>
      </c>
      <c r="B15" s="38" t="s">
        <v>15</v>
      </c>
      <c r="C15" s="37">
        <v>16.1</v>
      </c>
      <c r="D15" s="39">
        <v>0</v>
      </c>
      <c r="E15" s="37">
        <v>5.3</v>
      </c>
      <c r="F15" s="39">
        <v>-0.10000000000000053</v>
      </c>
      <c r="G15" s="37">
        <v>15.9</v>
      </c>
      <c r="H15" s="39">
        <v>0</v>
      </c>
      <c r="I15" s="37">
        <v>5.2</v>
      </c>
      <c r="J15" s="39">
        <v>0</v>
      </c>
      <c r="K15" s="37">
        <v>5.7</v>
      </c>
      <c r="L15" s="39">
        <v>0.10000000000000053</v>
      </c>
      <c r="M15" s="37">
        <v>3.4</v>
      </c>
      <c r="N15" s="39">
        <v>0.3999999999999999</v>
      </c>
    </row>
    <row r="16" spans="1:14" ht="15">
      <c r="A16" s="37">
        <v>12</v>
      </c>
      <c r="B16" s="38" t="s">
        <v>16</v>
      </c>
      <c r="C16" s="37">
        <v>5.3</v>
      </c>
      <c r="D16" s="39">
        <v>0</v>
      </c>
      <c r="E16" s="37">
        <v>5.3</v>
      </c>
      <c r="F16" s="39">
        <v>0</v>
      </c>
      <c r="G16" s="37">
        <v>5.2</v>
      </c>
      <c r="H16" s="39">
        <v>0</v>
      </c>
      <c r="I16" s="37">
        <v>5.2</v>
      </c>
      <c r="J16" s="39">
        <v>0</v>
      </c>
      <c r="K16" s="37">
        <v>1.1</v>
      </c>
      <c r="L16" s="39">
        <v>0</v>
      </c>
      <c r="M16" s="37">
        <v>1</v>
      </c>
      <c r="N16" s="39">
        <v>0.09999999999999998</v>
      </c>
    </row>
    <row r="17" spans="1:14" ht="15">
      <c r="A17" s="37">
        <v>13</v>
      </c>
      <c r="B17" s="38" t="s">
        <v>17</v>
      </c>
      <c r="C17" s="37">
        <v>18.8</v>
      </c>
      <c r="D17" s="39">
        <v>0</v>
      </c>
      <c r="E17" s="37">
        <v>11.5</v>
      </c>
      <c r="F17" s="39">
        <v>0</v>
      </c>
      <c r="G17" s="37">
        <v>18.5</v>
      </c>
      <c r="H17" s="39">
        <v>-0.10000000000000142</v>
      </c>
      <c r="I17" s="37">
        <v>11.2</v>
      </c>
      <c r="J17" s="39">
        <v>-0.10000000000000142</v>
      </c>
      <c r="K17" s="37">
        <v>5.8</v>
      </c>
      <c r="L17" s="39">
        <v>0.09999999999999964</v>
      </c>
      <c r="M17" s="37">
        <v>3.7</v>
      </c>
      <c r="N17" s="39">
        <v>0.30000000000000027</v>
      </c>
    </row>
    <row r="18" spans="1:14" ht="15">
      <c r="A18" s="37">
        <v>14</v>
      </c>
      <c r="B18" s="38" t="s">
        <v>18</v>
      </c>
      <c r="C18" s="37">
        <v>14.4</v>
      </c>
      <c r="D18" s="39">
        <v>0.09999999999999964</v>
      </c>
      <c r="E18" s="37">
        <v>3.3</v>
      </c>
      <c r="F18" s="39">
        <v>-0.10000000000000009</v>
      </c>
      <c r="G18" s="37">
        <v>14.2</v>
      </c>
      <c r="H18" s="39">
        <v>0.09999999999999964</v>
      </c>
      <c r="I18" s="37">
        <v>3.2</v>
      </c>
      <c r="J18" s="39">
        <v>0</v>
      </c>
      <c r="K18" s="37">
        <v>3.2</v>
      </c>
      <c r="L18" s="39">
        <v>0</v>
      </c>
      <c r="M18" s="37">
        <v>3.8</v>
      </c>
      <c r="N18" s="39">
        <v>0.19999999999999973</v>
      </c>
    </row>
    <row r="19" spans="1:14" ht="15">
      <c r="A19" s="37">
        <v>15</v>
      </c>
      <c r="B19" s="38" t="s">
        <v>19</v>
      </c>
      <c r="C19" s="37">
        <v>23.1</v>
      </c>
      <c r="D19" s="39">
        <v>0</v>
      </c>
      <c r="E19" s="37">
        <v>23</v>
      </c>
      <c r="F19" s="39">
        <v>0</v>
      </c>
      <c r="G19" s="37">
        <v>22.8</v>
      </c>
      <c r="H19" s="39">
        <v>-0.1999999999999993</v>
      </c>
      <c r="I19" s="37">
        <v>22.7</v>
      </c>
      <c r="J19" s="39">
        <v>-0.1999999999999993</v>
      </c>
      <c r="K19" s="37">
        <v>7</v>
      </c>
      <c r="L19" s="39">
        <v>0.09999999999999964</v>
      </c>
      <c r="M19" s="37">
        <v>4</v>
      </c>
      <c r="N19" s="39">
        <v>0.10000000000000009</v>
      </c>
    </row>
    <row r="20" spans="1:14" ht="15">
      <c r="A20" s="37">
        <v>16</v>
      </c>
      <c r="B20" s="38" t="s">
        <v>20</v>
      </c>
      <c r="C20" s="37">
        <v>6.2</v>
      </c>
      <c r="D20" s="39">
        <v>-1.5999999999999996</v>
      </c>
      <c r="E20" s="37">
        <v>1.7</v>
      </c>
      <c r="F20" s="39">
        <v>-1.5999999999999999</v>
      </c>
      <c r="G20" s="37">
        <v>5.9</v>
      </c>
      <c r="H20" s="39">
        <v>-1.7999999999999998</v>
      </c>
      <c r="I20" s="37">
        <v>1.4</v>
      </c>
      <c r="J20" s="39">
        <v>-1.8000000000000003</v>
      </c>
      <c r="K20" s="37">
        <v>1.8</v>
      </c>
      <c r="L20" s="39">
        <v>-0.19999999999999996</v>
      </c>
      <c r="M20" s="37">
        <v>1.5</v>
      </c>
      <c r="N20" s="39">
        <v>-0.30000000000000004</v>
      </c>
    </row>
    <row r="21" spans="1:14" ht="15">
      <c r="A21" s="37">
        <v>17</v>
      </c>
      <c r="B21" s="38" t="s">
        <v>21</v>
      </c>
      <c r="C21" s="37">
        <v>13.4</v>
      </c>
      <c r="D21" s="39">
        <v>0.09999999999999964</v>
      </c>
      <c r="E21" s="37">
        <v>8.9</v>
      </c>
      <c r="F21" s="39">
        <v>-0.09999999999999964</v>
      </c>
      <c r="G21" s="37">
        <v>12.1</v>
      </c>
      <c r="H21" s="39">
        <v>0.09999999999999964</v>
      </c>
      <c r="I21" s="37">
        <v>8.2</v>
      </c>
      <c r="J21" s="39">
        <v>-0.7000000000000011</v>
      </c>
      <c r="K21" s="37">
        <v>2.4</v>
      </c>
      <c r="L21" s="39">
        <v>0.19999999999999973</v>
      </c>
      <c r="M21" s="37">
        <v>2.5</v>
      </c>
      <c r="N21" s="39">
        <v>0</v>
      </c>
    </row>
    <row r="22" spans="1:14" ht="15">
      <c r="A22" s="37">
        <v>18</v>
      </c>
      <c r="B22" s="38" t="s">
        <v>22</v>
      </c>
      <c r="C22" s="37">
        <v>13.9</v>
      </c>
      <c r="D22" s="39">
        <v>0.3000000000000007</v>
      </c>
      <c r="E22" s="37">
        <v>12.4</v>
      </c>
      <c r="F22" s="39">
        <v>0.3000000000000007</v>
      </c>
      <c r="G22" s="37">
        <v>13.6</v>
      </c>
      <c r="H22" s="39">
        <v>0.09999999999999964</v>
      </c>
      <c r="I22" s="37">
        <v>12.1</v>
      </c>
      <c r="J22" s="39">
        <v>0.09999999999999964</v>
      </c>
      <c r="K22" s="37">
        <v>3.2</v>
      </c>
      <c r="L22" s="39">
        <v>0.40000000000000036</v>
      </c>
      <c r="M22" s="37">
        <v>2</v>
      </c>
      <c r="N22" s="39">
        <v>-0.10000000000000009</v>
      </c>
    </row>
    <row r="23" spans="1:14" ht="15">
      <c r="A23" s="37">
        <v>19</v>
      </c>
      <c r="B23" s="38" t="s">
        <v>23</v>
      </c>
      <c r="C23" s="37">
        <v>21.7</v>
      </c>
      <c r="D23" s="39">
        <v>0.1999999999999993</v>
      </c>
      <c r="E23" s="37">
        <v>13.5</v>
      </c>
      <c r="F23" s="39">
        <v>0</v>
      </c>
      <c r="G23" s="37">
        <v>21.1</v>
      </c>
      <c r="H23" s="39">
        <v>0.10000000000000142</v>
      </c>
      <c r="I23" s="37">
        <v>13</v>
      </c>
      <c r="J23" s="39">
        <v>-0.09999999999999964</v>
      </c>
      <c r="K23" s="37">
        <v>6.4</v>
      </c>
      <c r="L23" s="39">
        <v>0.10000000000000053</v>
      </c>
      <c r="M23" s="37">
        <v>3.3</v>
      </c>
      <c r="N23" s="39">
        <v>-0.10000000000000009</v>
      </c>
    </row>
    <row r="24" spans="1:14" ht="15">
      <c r="A24" s="37">
        <v>20</v>
      </c>
      <c r="B24" s="38" t="s">
        <v>24</v>
      </c>
      <c r="C24" s="37">
        <v>20.2</v>
      </c>
      <c r="D24" s="39">
        <v>0.09999999999999787</v>
      </c>
      <c r="E24" s="37">
        <v>14.2</v>
      </c>
      <c r="F24" s="39">
        <v>0</v>
      </c>
      <c r="G24" s="37">
        <v>18.8</v>
      </c>
      <c r="H24" s="39">
        <v>0.10000000000000142</v>
      </c>
      <c r="I24" s="37">
        <v>12.9</v>
      </c>
      <c r="J24" s="39">
        <v>0</v>
      </c>
      <c r="K24" s="37">
        <v>4.5</v>
      </c>
      <c r="L24" s="39">
        <v>0</v>
      </c>
      <c r="M24" s="37">
        <v>4.5</v>
      </c>
      <c r="N24" s="39">
        <v>0.09999999999999964</v>
      </c>
    </row>
    <row r="25" spans="1:14" ht="15">
      <c r="A25" s="37">
        <v>21</v>
      </c>
      <c r="B25" s="38" t="s">
        <v>25</v>
      </c>
      <c r="C25" s="37">
        <v>9.8</v>
      </c>
      <c r="D25" s="39">
        <v>-0.09999999999999964</v>
      </c>
      <c r="E25" s="37">
        <v>6.5</v>
      </c>
      <c r="F25" s="39">
        <v>-0.09999999999999964</v>
      </c>
      <c r="G25" s="37">
        <v>9.5</v>
      </c>
      <c r="H25" s="39">
        <v>-0.1999999999999993</v>
      </c>
      <c r="I25" s="37">
        <v>6.3</v>
      </c>
      <c r="J25" s="39">
        <v>-0.20000000000000018</v>
      </c>
      <c r="K25" s="37">
        <v>2.4</v>
      </c>
      <c r="L25" s="39">
        <v>0.10000000000000009</v>
      </c>
      <c r="M25" s="37">
        <v>1.7</v>
      </c>
      <c r="N25" s="39">
        <v>0</v>
      </c>
    </row>
    <row r="26" spans="1:14" ht="15">
      <c r="A26" s="37">
        <v>22</v>
      </c>
      <c r="B26" s="38" t="s">
        <v>26</v>
      </c>
      <c r="C26" s="37">
        <v>6.2</v>
      </c>
      <c r="D26" s="39">
        <v>0</v>
      </c>
      <c r="E26" s="37">
        <v>2.7</v>
      </c>
      <c r="F26" s="39">
        <v>0</v>
      </c>
      <c r="G26" s="37">
        <v>5.2</v>
      </c>
      <c r="H26" s="39">
        <v>-0.39999999999999947</v>
      </c>
      <c r="I26" s="37">
        <v>2</v>
      </c>
      <c r="J26" s="39">
        <v>-0.2999999999999998</v>
      </c>
      <c r="K26" s="37">
        <v>1.4</v>
      </c>
      <c r="L26" s="39">
        <v>-0.10000000000000009</v>
      </c>
      <c r="M26" s="37">
        <v>1</v>
      </c>
      <c r="N26" s="39">
        <v>0.09999999999999998</v>
      </c>
    </row>
    <row r="27" spans="1:14" ht="15">
      <c r="A27" s="37">
        <v>23</v>
      </c>
      <c r="B27" s="38" t="s">
        <v>27</v>
      </c>
      <c r="C27" s="37">
        <v>6.4</v>
      </c>
      <c r="D27" s="39">
        <v>0.3000000000000007</v>
      </c>
      <c r="E27" s="37">
        <v>3.6</v>
      </c>
      <c r="F27" s="39">
        <v>0.30000000000000027</v>
      </c>
      <c r="G27" s="37">
        <v>5.9</v>
      </c>
      <c r="H27" s="39">
        <v>-0.1999999999999993</v>
      </c>
      <c r="I27" s="37">
        <v>3.3</v>
      </c>
      <c r="J27" s="39">
        <v>0</v>
      </c>
      <c r="K27" s="37">
        <v>1.7</v>
      </c>
      <c r="L27" s="39">
        <v>0.09999999999999987</v>
      </c>
      <c r="M27" s="37">
        <v>0.9</v>
      </c>
      <c r="N27" s="39">
        <v>0.20000000000000007</v>
      </c>
    </row>
    <row r="28" spans="1:14" ht="15">
      <c r="A28" s="37">
        <v>24</v>
      </c>
      <c r="B28" s="38" t="s">
        <v>28</v>
      </c>
      <c r="C28" s="37">
        <v>16.3</v>
      </c>
      <c r="D28" s="39">
        <v>0.10000000000000142</v>
      </c>
      <c r="E28" s="37">
        <v>10.3</v>
      </c>
      <c r="F28" s="39">
        <v>0</v>
      </c>
      <c r="G28" s="37">
        <v>15.5</v>
      </c>
      <c r="H28" s="39">
        <v>0.09999999999999964</v>
      </c>
      <c r="I28" s="37">
        <v>9.5</v>
      </c>
      <c r="J28" s="39">
        <v>0</v>
      </c>
      <c r="K28" s="37">
        <v>3.4</v>
      </c>
      <c r="L28" s="39">
        <v>0</v>
      </c>
      <c r="M28" s="37">
        <v>4.6</v>
      </c>
      <c r="N28" s="39">
        <v>0</v>
      </c>
    </row>
    <row r="29" spans="1:14" ht="15">
      <c r="A29" s="37">
        <v>25</v>
      </c>
      <c r="B29" s="38" t="s">
        <v>29</v>
      </c>
      <c r="C29" s="37">
        <v>19.3</v>
      </c>
      <c r="D29" s="39">
        <v>-0.5999999999999979</v>
      </c>
      <c r="E29" s="37">
        <v>7.8</v>
      </c>
      <c r="F29" s="39">
        <v>-0.2999999999999998</v>
      </c>
      <c r="G29" s="37">
        <v>19</v>
      </c>
      <c r="H29" s="39">
        <v>-0.6999999999999993</v>
      </c>
      <c r="I29" s="37">
        <v>7.6</v>
      </c>
      <c r="J29" s="39">
        <v>-0.40000000000000036</v>
      </c>
      <c r="K29" s="37">
        <v>7.3</v>
      </c>
      <c r="L29" s="39">
        <v>-0.2999999999999998</v>
      </c>
      <c r="M29" s="37">
        <v>1.8</v>
      </c>
      <c r="N29" s="39">
        <v>-0.30000000000000004</v>
      </c>
    </row>
    <row r="30" spans="1:14" ht="15">
      <c r="A30" s="37">
        <v>26</v>
      </c>
      <c r="B30" s="38" t="s">
        <v>30</v>
      </c>
      <c r="C30" s="37">
        <v>13.1</v>
      </c>
      <c r="D30" s="39">
        <v>0</v>
      </c>
      <c r="E30" s="37">
        <v>0</v>
      </c>
      <c r="F30" s="39">
        <v>0</v>
      </c>
      <c r="G30" s="37">
        <v>13.1</v>
      </c>
      <c r="H30" s="39">
        <v>0</v>
      </c>
      <c r="I30" s="37">
        <v>0</v>
      </c>
      <c r="J30" s="39">
        <v>0</v>
      </c>
      <c r="K30" s="37">
        <v>5.5</v>
      </c>
      <c r="L30" s="39">
        <v>-0.09999999999999964</v>
      </c>
      <c r="M30" s="37">
        <v>2.3</v>
      </c>
      <c r="N30" s="39">
        <v>0.2999999999999998</v>
      </c>
    </row>
    <row r="31" spans="1:14" ht="15">
      <c r="A31" s="37">
        <v>27</v>
      </c>
      <c r="B31" s="38" t="s">
        <v>31</v>
      </c>
      <c r="C31" s="37">
        <v>20.1</v>
      </c>
      <c r="D31" s="39">
        <v>0.20000000000000284</v>
      </c>
      <c r="E31" s="37">
        <v>0</v>
      </c>
      <c r="F31" s="39">
        <v>0</v>
      </c>
      <c r="G31" s="37">
        <v>18.7</v>
      </c>
      <c r="H31" s="39">
        <v>0.1999999999999993</v>
      </c>
      <c r="I31" s="37">
        <v>0</v>
      </c>
      <c r="J31" s="39">
        <v>0</v>
      </c>
      <c r="K31" s="37">
        <v>10</v>
      </c>
      <c r="L31" s="39">
        <v>0.5</v>
      </c>
      <c r="M31" s="37">
        <v>3.8</v>
      </c>
      <c r="N31" s="39">
        <v>0.2999999999999998</v>
      </c>
    </row>
    <row r="32" spans="1:14" ht="15">
      <c r="A32" s="37">
        <v>28</v>
      </c>
      <c r="B32" s="38" t="s">
        <v>32</v>
      </c>
      <c r="C32" s="37">
        <v>36.4</v>
      </c>
      <c r="D32" s="39">
        <v>1.3999999999999986</v>
      </c>
      <c r="E32" s="37">
        <v>0</v>
      </c>
      <c r="F32" s="39">
        <v>0</v>
      </c>
      <c r="G32" s="37">
        <v>36.3</v>
      </c>
      <c r="H32" s="39">
        <v>1.3999999999999986</v>
      </c>
      <c r="I32" s="37">
        <v>0</v>
      </c>
      <c r="J32" s="39">
        <v>0</v>
      </c>
      <c r="K32" s="37">
        <v>10</v>
      </c>
      <c r="L32" s="39">
        <v>-0.1999999999999993</v>
      </c>
      <c r="M32" s="37">
        <v>7.2</v>
      </c>
      <c r="N32" s="39">
        <v>0.10000000000000053</v>
      </c>
    </row>
    <row r="33" spans="1:14" ht="15">
      <c r="A33" s="37">
        <v>29</v>
      </c>
      <c r="B33" s="38" t="s">
        <v>33</v>
      </c>
      <c r="C33" s="37">
        <v>37.3</v>
      </c>
      <c r="D33" s="39">
        <v>0.29999999999999716</v>
      </c>
      <c r="E33" s="37">
        <v>0</v>
      </c>
      <c r="F33" s="39">
        <v>0</v>
      </c>
      <c r="G33" s="37">
        <v>37.2</v>
      </c>
      <c r="H33" s="39">
        <v>0.30000000000000426</v>
      </c>
      <c r="I33" s="37">
        <v>0</v>
      </c>
      <c r="J33" s="39">
        <v>0</v>
      </c>
      <c r="K33" s="37">
        <v>25.5</v>
      </c>
      <c r="L33" s="39">
        <v>0.3999999999999986</v>
      </c>
      <c r="M33" s="37">
        <v>7.3</v>
      </c>
      <c r="N33" s="39">
        <v>0.5</v>
      </c>
    </row>
    <row r="34" spans="1:14" ht="15">
      <c r="A34" s="37">
        <v>30</v>
      </c>
      <c r="B34" s="38" t="s">
        <v>34</v>
      </c>
      <c r="C34" s="37">
        <v>41.8</v>
      </c>
      <c r="D34" s="39">
        <v>1.1999999999999957</v>
      </c>
      <c r="E34" s="37">
        <v>0</v>
      </c>
      <c r="F34" s="39">
        <v>0</v>
      </c>
      <c r="G34" s="37">
        <v>39.6</v>
      </c>
      <c r="H34" s="39">
        <v>1.3000000000000043</v>
      </c>
      <c r="I34" s="37">
        <v>0</v>
      </c>
      <c r="J34" s="39">
        <v>0</v>
      </c>
      <c r="K34" s="37">
        <v>2.3</v>
      </c>
      <c r="L34" s="39">
        <v>0.9999999999999998</v>
      </c>
      <c r="M34" s="37">
        <v>19.8</v>
      </c>
      <c r="N34" s="39">
        <v>1</v>
      </c>
    </row>
    <row r="35" spans="1:14" ht="15">
      <c r="A35" s="37">
        <v>31</v>
      </c>
      <c r="B35" s="38" t="s">
        <v>35</v>
      </c>
      <c r="C35" s="37">
        <v>12</v>
      </c>
      <c r="D35" s="39">
        <v>0</v>
      </c>
      <c r="E35" s="37">
        <v>0</v>
      </c>
      <c r="F35" s="39">
        <v>0</v>
      </c>
      <c r="G35" s="37">
        <v>10.1</v>
      </c>
      <c r="H35" s="39">
        <v>-0.5</v>
      </c>
      <c r="I35" s="37">
        <v>0</v>
      </c>
      <c r="J35" s="39">
        <v>0</v>
      </c>
      <c r="K35" s="37">
        <v>8.8</v>
      </c>
      <c r="L35" s="39">
        <v>-0.5</v>
      </c>
      <c r="M35" s="37">
        <v>1</v>
      </c>
      <c r="N35" s="39">
        <v>0.19999999999999996</v>
      </c>
    </row>
    <row r="36" spans="1:14" ht="15">
      <c r="A36" s="37">
        <v>32</v>
      </c>
      <c r="B36" s="38" t="s">
        <v>36</v>
      </c>
      <c r="C36" s="37">
        <v>2.5</v>
      </c>
      <c r="D36" s="39">
        <v>0</v>
      </c>
      <c r="E36" s="37">
        <v>0</v>
      </c>
      <c r="F36" s="39">
        <v>0</v>
      </c>
      <c r="G36" s="37">
        <v>1.4</v>
      </c>
      <c r="H36" s="39">
        <v>0</v>
      </c>
      <c r="I36" s="37">
        <v>0</v>
      </c>
      <c r="J36" s="39">
        <v>0</v>
      </c>
      <c r="K36" s="37">
        <v>0.1</v>
      </c>
      <c r="L36" s="39">
        <v>0</v>
      </c>
      <c r="M36" s="37">
        <v>0.2</v>
      </c>
      <c r="N36" s="39">
        <v>0</v>
      </c>
    </row>
    <row r="37" spans="1:14" ht="15">
      <c r="A37" s="37">
        <v>33</v>
      </c>
      <c r="B37" s="38" t="s">
        <v>37</v>
      </c>
      <c r="C37" s="37">
        <v>0.3</v>
      </c>
      <c r="D37" s="39">
        <v>0.09999999999999998</v>
      </c>
      <c r="E37" s="37">
        <v>0</v>
      </c>
      <c r="F37" s="39">
        <v>0</v>
      </c>
      <c r="G37" s="37">
        <v>0.3</v>
      </c>
      <c r="H37" s="39">
        <v>0.09999999999999998</v>
      </c>
      <c r="I37" s="37">
        <v>0</v>
      </c>
      <c r="J37" s="39">
        <v>0</v>
      </c>
      <c r="K37" s="37">
        <v>0.1</v>
      </c>
      <c r="L37" s="39">
        <v>0</v>
      </c>
      <c r="M37" s="37">
        <v>0.1</v>
      </c>
      <c r="N37" s="39">
        <v>0</v>
      </c>
    </row>
    <row r="38" spans="1:14" ht="15">
      <c r="A38" s="215" t="s">
        <v>38</v>
      </c>
      <c r="B38" s="217"/>
      <c r="C38" s="37">
        <v>486.9000000000001</v>
      </c>
      <c r="D38" s="39">
        <v>7.7000000000000455</v>
      </c>
      <c r="E38" s="37">
        <v>194.6</v>
      </c>
      <c r="F38" s="39">
        <v>3.5999999999999943</v>
      </c>
      <c r="G38" s="37">
        <v>461.1</v>
      </c>
      <c r="H38" s="39">
        <v>-0.7099999999999227</v>
      </c>
      <c r="I38" s="37">
        <v>179.80000000000004</v>
      </c>
      <c r="J38" s="39">
        <v>-3.9399999999999693</v>
      </c>
      <c r="K38" s="37">
        <v>147.90000000000003</v>
      </c>
      <c r="L38" s="39">
        <v>1.8000000000000398</v>
      </c>
      <c r="M38" s="37">
        <v>100.89999999999998</v>
      </c>
      <c r="N38" s="39">
        <v>2.8999999999999915</v>
      </c>
    </row>
    <row r="45" ht="15">
      <c r="C45" s="164" t="str">
        <f>HYPERLINK("#Оглавление!A1","Назад в оглавление")</f>
        <v>Назад в оглавление</v>
      </c>
    </row>
  </sheetData>
  <sheetProtection/>
  <mergeCells count="5">
    <mergeCell ref="A1:N1"/>
    <mergeCell ref="K2:N2"/>
    <mergeCell ref="A38:B38"/>
    <mergeCell ref="G2:J2"/>
    <mergeCell ref="C2:F2"/>
  </mergeCells>
  <conditionalFormatting sqref="D5">
    <cfRule type="cellIs" priority="13" dxfId="44" operator="lessThan" stopIfTrue="1">
      <formula>0</formula>
    </cfRule>
  </conditionalFormatting>
  <conditionalFormatting sqref="D6:D38">
    <cfRule type="cellIs" priority="6" dxfId="44" operator="lessThan" stopIfTrue="1">
      <formula>0</formula>
    </cfRule>
  </conditionalFormatting>
  <conditionalFormatting sqref="F5:F38">
    <cfRule type="cellIs" priority="5" dxfId="44" operator="lessThan" stopIfTrue="1">
      <formula>0</formula>
    </cfRule>
  </conditionalFormatting>
  <conditionalFormatting sqref="H5:H38">
    <cfRule type="cellIs" priority="4" dxfId="44" operator="lessThan" stopIfTrue="1">
      <formula>0</formula>
    </cfRule>
  </conditionalFormatting>
  <conditionalFormatting sqref="J5:J38">
    <cfRule type="cellIs" priority="3" dxfId="44" operator="lessThan" stopIfTrue="1">
      <formula>0</formula>
    </cfRule>
  </conditionalFormatting>
  <conditionalFormatting sqref="L5:L38">
    <cfRule type="cellIs" priority="2" dxfId="44" operator="lessThan" stopIfTrue="1">
      <formula>0</formula>
    </cfRule>
  </conditionalFormatting>
  <conditionalFormatting sqref="N5:N38">
    <cfRule type="cellIs" priority="1" dxfId="44" operator="lessThan" stopIfTrue="1">
      <formula>0</formula>
    </cfRule>
  </conditionalFormatting>
  <printOptions/>
  <pageMargins left="0.7086614173228347" right="0.7086614173228347" top="0.22" bottom="0.16" header="0.22" footer="0.16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0">
      <selection activeCell="G44" sqref="G44"/>
    </sheetView>
  </sheetViews>
  <sheetFormatPr defaultColWidth="9.140625" defaultRowHeight="15"/>
  <cols>
    <col min="1" max="1" width="6.57421875" style="0" customWidth="1"/>
    <col min="2" max="2" width="24.28125" style="0" customWidth="1"/>
  </cols>
  <sheetData>
    <row r="1" spans="1:6" ht="15">
      <c r="A1" s="221" t="s">
        <v>75</v>
      </c>
      <c r="B1" s="221"/>
      <c r="C1" s="221"/>
      <c r="D1" s="221"/>
      <c r="E1" s="221"/>
      <c r="F1" s="221"/>
    </row>
    <row r="2" spans="1:6" ht="15">
      <c r="A2" s="222" t="s">
        <v>76</v>
      </c>
      <c r="B2" s="222"/>
      <c r="C2" s="222"/>
      <c r="D2" s="222"/>
      <c r="E2" s="222"/>
      <c r="F2" s="222"/>
    </row>
    <row r="3" spans="1:6" ht="49.5" customHeight="1">
      <c r="A3" s="143" t="s">
        <v>77</v>
      </c>
      <c r="B3" s="223" t="s">
        <v>43</v>
      </c>
      <c r="C3" s="224" t="s">
        <v>168</v>
      </c>
      <c r="D3" s="224"/>
      <c r="E3" s="224"/>
      <c r="F3" s="224"/>
    </row>
    <row r="4" spans="1:6" ht="15">
      <c r="A4" s="143" t="s">
        <v>78</v>
      </c>
      <c r="B4" s="223"/>
      <c r="C4" s="140" t="s">
        <v>71</v>
      </c>
      <c r="D4" s="140" t="s">
        <v>70</v>
      </c>
      <c r="E4" s="140" t="s">
        <v>79</v>
      </c>
      <c r="F4" s="140" t="s">
        <v>70</v>
      </c>
    </row>
    <row r="5" spans="1:6" ht="15">
      <c r="A5" s="140">
        <v>1</v>
      </c>
      <c r="B5" s="140">
        <v>2</v>
      </c>
      <c r="C5" s="140">
        <v>3</v>
      </c>
      <c r="D5" s="140">
        <v>4</v>
      </c>
      <c r="E5" s="140">
        <v>5</v>
      </c>
      <c r="F5" s="140">
        <v>6</v>
      </c>
    </row>
    <row r="6" spans="1:6" ht="15">
      <c r="A6" s="37">
        <v>1</v>
      </c>
      <c r="B6" s="38" t="s">
        <v>5</v>
      </c>
      <c r="C6" s="41">
        <v>76.99115044247786</v>
      </c>
      <c r="D6" s="42">
        <v>-0.8849557522124059</v>
      </c>
      <c r="E6" s="41">
        <v>64</v>
      </c>
      <c r="F6" s="42">
        <v>-1.3333333333333428</v>
      </c>
    </row>
    <row r="7" spans="1:6" ht="15">
      <c r="A7" s="37">
        <v>2</v>
      </c>
      <c r="B7" s="38" t="s">
        <v>6</v>
      </c>
      <c r="C7" s="41">
        <v>73.33333333333333</v>
      </c>
      <c r="D7" s="42">
        <v>-1.6666666666666856</v>
      </c>
      <c r="E7" s="41">
        <v>70.27027027027027</v>
      </c>
      <c r="F7" s="42">
        <v>-0.7823613086771104</v>
      </c>
    </row>
    <row r="8" spans="1:6" ht="15">
      <c r="A8" s="37">
        <v>3</v>
      </c>
      <c r="B8" s="38" t="s">
        <v>7</v>
      </c>
      <c r="C8" s="41">
        <v>139.7590361445783</v>
      </c>
      <c r="D8" s="42">
        <v>62.37808376362591</v>
      </c>
      <c r="E8" s="41">
        <v>139.7590361445783</v>
      </c>
      <c r="F8" s="42">
        <v>62.37808376362591</v>
      </c>
    </row>
    <row r="9" spans="1:6" ht="15">
      <c r="A9" s="37">
        <v>4</v>
      </c>
      <c r="B9" s="38" t="s">
        <v>8</v>
      </c>
      <c r="C9" s="41">
        <v>72.72727272727272</v>
      </c>
      <c r="D9" s="42">
        <v>0</v>
      </c>
      <c r="E9" s="41">
        <v>58.333333333333336</v>
      </c>
      <c r="F9" s="42">
        <v>2.333333333333343</v>
      </c>
    </row>
    <row r="10" spans="1:6" ht="15">
      <c r="A10" s="37">
        <v>5</v>
      </c>
      <c r="B10" s="38" t="s">
        <v>9</v>
      </c>
      <c r="C10" s="41">
        <v>79.38931297709925</v>
      </c>
      <c r="D10" s="42">
        <v>2.235754924664789</v>
      </c>
      <c r="E10" s="41">
        <v>76.14213197969544</v>
      </c>
      <c r="F10" s="42">
        <v>2.012778745864594</v>
      </c>
    </row>
    <row r="11" spans="1:6" ht="15">
      <c r="A11" s="37">
        <v>6</v>
      </c>
      <c r="B11" s="38" t="s">
        <v>10</v>
      </c>
      <c r="C11" s="41">
        <v>53.52697095435685</v>
      </c>
      <c r="D11" s="42">
        <v>1.2635964687601486</v>
      </c>
      <c r="E11" s="41">
        <v>46.875</v>
      </c>
      <c r="F11" s="42">
        <v>2.6889534883720927</v>
      </c>
    </row>
    <row r="12" spans="1:6" ht="15">
      <c r="A12" s="37">
        <v>7</v>
      </c>
      <c r="B12" s="38" t="s">
        <v>11</v>
      </c>
      <c r="C12" s="41">
        <v>62.99559471365639</v>
      </c>
      <c r="D12" s="42">
        <v>0.986861089202236</v>
      </c>
      <c r="E12" s="41">
        <v>61.40350877192983</v>
      </c>
      <c r="F12" s="42">
        <v>1.0586811857229321</v>
      </c>
    </row>
    <row r="13" spans="1:6" ht="15">
      <c r="A13" s="37">
        <v>8</v>
      </c>
      <c r="B13" s="38" t="s">
        <v>12</v>
      </c>
      <c r="C13" s="41">
        <v>64</v>
      </c>
      <c r="D13" s="42">
        <v>1.301587301587304</v>
      </c>
      <c r="E13" s="41">
        <v>61.66666666666667</v>
      </c>
      <c r="F13" s="42">
        <v>1.0109289617486255</v>
      </c>
    </row>
    <row r="14" spans="1:6" ht="15">
      <c r="A14" s="37">
        <v>9</v>
      </c>
      <c r="B14" s="38" t="s">
        <v>13</v>
      </c>
      <c r="C14" s="41">
        <v>66.87306501547988</v>
      </c>
      <c r="D14" s="42">
        <v>1.5235209425315475</v>
      </c>
      <c r="E14" s="41">
        <v>63.47305389221557</v>
      </c>
      <c r="F14" s="42">
        <v>1.1201127157449804</v>
      </c>
    </row>
    <row r="15" spans="1:6" ht="15">
      <c r="A15" s="37">
        <v>10</v>
      </c>
      <c r="B15" s="38" t="s">
        <v>14</v>
      </c>
      <c r="C15" s="41">
        <v>63.46153846153846</v>
      </c>
      <c r="D15" s="42">
        <v>1.9230769230769198</v>
      </c>
      <c r="E15" s="41">
        <v>61.29032258064515</v>
      </c>
      <c r="F15" s="42">
        <v>0</v>
      </c>
    </row>
    <row r="16" spans="1:6" ht="15">
      <c r="A16" s="37">
        <v>11</v>
      </c>
      <c r="B16" s="38" t="s">
        <v>15</v>
      </c>
      <c r="C16" s="41">
        <v>54.0268456375839</v>
      </c>
      <c r="D16" s="42">
        <v>0.5384735445606381</v>
      </c>
      <c r="E16" s="41">
        <v>65.4320987654321</v>
      </c>
      <c r="F16" s="42">
        <v>-0.4215597711532837</v>
      </c>
    </row>
    <row r="17" spans="1:6" ht="15">
      <c r="A17" s="37">
        <v>12</v>
      </c>
      <c r="B17" s="38" t="s">
        <v>16</v>
      </c>
      <c r="C17" s="41">
        <v>73.6111111111111</v>
      </c>
      <c r="D17" s="42">
        <v>0</v>
      </c>
      <c r="E17" s="41">
        <v>73.6111111111111</v>
      </c>
      <c r="F17" s="42">
        <v>0</v>
      </c>
    </row>
    <row r="18" spans="1:6" ht="15">
      <c r="A18" s="37">
        <v>13</v>
      </c>
      <c r="B18" s="38" t="s">
        <v>17</v>
      </c>
      <c r="C18" s="41">
        <v>51.22615803814714</v>
      </c>
      <c r="D18" s="42">
        <v>0.13920151640800782</v>
      </c>
      <c r="E18" s="41">
        <v>65.71428571428571</v>
      </c>
      <c r="F18" s="42">
        <v>0.3733766233766289</v>
      </c>
    </row>
    <row r="19" spans="1:6" ht="15">
      <c r="A19" s="37">
        <v>14</v>
      </c>
      <c r="B19" s="38" t="s">
        <v>18</v>
      </c>
      <c r="C19" s="41">
        <v>49.14675767918089</v>
      </c>
      <c r="D19" s="42">
        <v>0.5073018968679577</v>
      </c>
      <c r="E19" s="41">
        <v>42.857142857142854</v>
      </c>
      <c r="F19" s="42">
        <v>-1.2987012987013031</v>
      </c>
    </row>
    <row r="20" spans="1:6" ht="15">
      <c r="A20" s="37">
        <v>15</v>
      </c>
      <c r="B20" s="38" t="s">
        <v>19</v>
      </c>
      <c r="C20" s="41">
        <v>39.827586206896555</v>
      </c>
      <c r="D20" s="42">
        <v>-0.20707583816410136</v>
      </c>
      <c r="E20" s="41">
        <v>39.6551724137931</v>
      </c>
      <c r="F20" s="42">
        <v>-0.20617940596425655</v>
      </c>
    </row>
    <row r="21" spans="1:6" ht="15">
      <c r="A21" s="37">
        <v>16</v>
      </c>
      <c r="B21" s="38" t="s">
        <v>20</v>
      </c>
      <c r="C21" s="41">
        <v>61.386138613861384</v>
      </c>
      <c r="D21" s="42">
        <v>-14.342016725944426</v>
      </c>
      <c r="E21" s="41">
        <v>24.63768115942029</v>
      </c>
      <c r="F21" s="42">
        <v>-21.841192080016327</v>
      </c>
    </row>
    <row r="22" spans="1:6" ht="15">
      <c r="A22" s="37">
        <v>17</v>
      </c>
      <c r="B22" s="38" t="s">
        <v>21</v>
      </c>
      <c r="C22" s="41">
        <v>85.8974358974359</v>
      </c>
      <c r="D22" s="42">
        <v>2.772435897435898</v>
      </c>
      <c r="E22" s="41">
        <v>84.76190476190476</v>
      </c>
      <c r="F22" s="42">
        <v>0.6497552291944686</v>
      </c>
    </row>
    <row r="23" spans="1:6" ht="15">
      <c r="A23" s="37">
        <v>18</v>
      </c>
      <c r="B23" s="38" t="s">
        <v>22</v>
      </c>
      <c r="C23" s="41">
        <v>83.73493975903614</v>
      </c>
      <c r="D23" s="42">
        <v>4.202776016346078</v>
      </c>
      <c r="E23" s="41">
        <v>74.69879518072288</v>
      </c>
      <c r="F23" s="42">
        <v>3.9385612625942343</v>
      </c>
    </row>
    <row r="24" spans="1:6" ht="15">
      <c r="A24" s="37">
        <v>19</v>
      </c>
      <c r="B24" s="38" t="s">
        <v>23</v>
      </c>
      <c r="C24" s="41">
        <v>41.17647058823529</v>
      </c>
      <c r="D24" s="42">
        <v>0.9895547003848222</v>
      </c>
      <c r="E24" s="41">
        <v>60.53811659192825</v>
      </c>
      <c r="F24" s="42">
        <v>3.3347267614197875</v>
      </c>
    </row>
    <row r="25" spans="1:6" ht="15">
      <c r="A25" s="37">
        <v>20</v>
      </c>
      <c r="B25" s="38" t="s">
        <v>24</v>
      </c>
      <c r="C25" s="41">
        <v>77.09923664122137</v>
      </c>
      <c r="D25" s="42">
        <v>0.9628730048577268</v>
      </c>
      <c r="E25" s="41">
        <v>72.44897959183673</v>
      </c>
      <c r="F25" s="42">
        <v>0.731807874665023</v>
      </c>
    </row>
    <row r="26" spans="1:6" ht="15">
      <c r="A26" s="37">
        <v>21</v>
      </c>
      <c r="B26" s="38" t="s">
        <v>25</v>
      </c>
      <c r="C26" s="41">
        <v>56.97674418604651</v>
      </c>
      <c r="D26" s="42">
        <v>-0.24868933996504694</v>
      </c>
      <c r="E26" s="41">
        <v>53.71900826446281</v>
      </c>
      <c r="F26" s="42">
        <v>-0.8264462809917319</v>
      </c>
    </row>
    <row r="27" spans="1:6" ht="15">
      <c r="A27" s="37">
        <v>22</v>
      </c>
      <c r="B27" s="38" t="s">
        <v>26</v>
      </c>
      <c r="C27" s="41">
        <v>69.66292134831461</v>
      </c>
      <c r="D27" s="42">
        <v>0</v>
      </c>
      <c r="E27" s="41">
        <v>61.36363636363637</v>
      </c>
      <c r="F27" s="42">
        <v>-1.4270613107822498</v>
      </c>
    </row>
    <row r="28" spans="1:6" ht="15">
      <c r="A28" s="37">
        <v>23</v>
      </c>
      <c r="B28" s="38" t="s">
        <v>27</v>
      </c>
      <c r="C28" s="41">
        <v>87.67123287671234</v>
      </c>
      <c r="D28" s="42">
        <v>5.238800444279917</v>
      </c>
      <c r="E28" s="41">
        <v>76.59574468085107</v>
      </c>
      <c r="F28" s="42">
        <v>7.84574468085107</v>
      </c>
    </row>
    <row r="29" spans="1:6" ht="15">
      <c r="A29" s="37">
        <v>24</v>
      </c>
      <c r="B29" s="38" t="s">
        <v>28</v>
      </c>
      <c r="C29" s="41">
        <v>77.61904761904762</v>
      </c>
      <c r="D29" s="42">
        <v>2.270210409745303</v>
      </c>
      <c r="E29" s="41">
        <v>68.66666666666667</v>
      </c>
      <c r="F29" s="42">
        <v>1.7835497835497875</v>
      </c>
    </row>
    <row r="30" spans="1:6" ht="15">
      <c r="A30" s="37">
        <v>25</v>
      </c>
      <c r="B30" s="38" t="s">
        <v>29</v>
      </c>
      <c r="C30" s="41">
        <v>50.39164490861619</v>
      </c>
      <c r="D30" s="42">
        <v>-0.8970148851982387</v>
      </c>
      <c r="E30" s="41">
        <v>48.4472049689441</v>
      </c>
      <c r="F30" s="42">
        <v>-0.9430389334949254</v>
      </c>
    </row>
    <row r="31" spans="1:6" ht="15">
      <c r="A31" s="37">
        <v>26</v>
      </c>
      <c r="B31" s="38" t="s">
        <v>30</v>
      </c>
      <c r="C31" s="41">
        <v>50.97276264591439</v>
      </c>
      <c r="D31" s="42">
        <v>1.1628767143554626</v>
      </c>
      <c r="E31" s="41">
        <v>0</v>
      </c>
      <c r="F31" s="42">
        <v>0</v>
      </c>
    </row>
    <row r="32" spans="1:6" ht="15">
      <c r="A32" s="37">
        <v>27</v>
      </c>
      <c r="B32" s="38" t="s">
        <v>31</v>
      </c>
      <c r="C32" s="41">
        <v>65.47231270358307</v>
      </c>
      <c r="D32" s="42">
        <v>1.2787643164863027</v>
      </c>
      <c r="E32" s="41">
        <v>0</v>
      </c>
      <c r="F32" s="42">
        <v>0</v>
      </c>
    </row>
    <row r="33" spans="1:6" ht="15">
      <c r="A33" s="37">
        <v>28</v>
      </c>
      <c r="B33" s="38" t="s">
        <v>32</v>
      </c>
      <c r="C33" s="41">
        <v>6.770833333333333</v>
      </c>
      <c r="D33" s="42">
        <v>0.2263307155322858</v>
      </c>
      <c r="E33" s="41">
        <v>0</v>
      </c>
      <c r="F33" s="42">
        <v>0</v>
      </c>
    </row>
    <row r="34" spans="1:6" ht="15">
      <c r="A34" s="37">
        <v>29</v>
      </c>
      <c r="B34" s="38" t="s">
        <v>33</v>
      </c>
      <c r="C34" s="41">
        <v>6.938244047619047</v>
      </c>
      <c r="D34" s="42">
        <v>0.019769851657938986</v>
      </c>
      <c r="E34" s="41">
        <v>0</v>
      </c>
      <c r="F34" s="42">
        <v>0</v>
      </c>
    </row>
    <row r="35" spans="1:6" ht="15">
      <c r="A35" s="37">
        <v>30</v>
      </c>
      <c r="B35" s="38" t="s">
        <v>34</v>
      </c>
      <c r="C35" s="41">
        <v>7.775297619047618</v>
      </c>
      <c r="D35" s="42">
        <v>0.1836745823984023</v>
      </c>
      <c r="E35" s="41">
        <v>0</v>
      </c>
      <c r="F35" s="42">
        <v>0</v>
      </c>
    </row>
    <row r="36" spans="1:6" ht="15">
      <c r="A36" s="37">
        <v>31</v>
      </c>
      <c r="B36" s="38" t="s">
        <v>35</v>
      </c>
      <c r="C36" s="41">
        <v>2.232142857142857</v>
      </c>
      <c r="D36" s="42">
        <v>-0.011686611817501635</v>
      </c>
      <c r="E36" s="41">
        <v>0</v>
      </c>
      <c r="F36" s="42">
        <v>0</v>
      </c>
    </row>
    <row r="37" spans="1:6" ht="15">
      <c r="A37" s="37">
        <v>32</v>
      </c>
      <c r="B37" s="38" t="s">
        <v>36</v>
      </c>
      <c r="C37" s="41">
        <v>0.4650297619047619</v>
      </c>
      <c r="D37" s="42">
        <v>-0.0024347107953128777</v>
      </c>
      <c r="E37" s="41">
        <v>0</v>
      </c>
      <c r="F37" s="42">
        <v>0</v>
      </c>
    </row>
    <row r="38" spans="1:6" ht="15">
      <c r="A38" s="37">
        <v>33</v>
      </c>
      <c r="B38" s="38" t="s">
        <v>37</v>
      </c>
      <c r="C38" s="41">
        <v>1.0989010989010988</v>
      </c>
      <c r="D38" s="42">
        <v>0.379476638469444</v>
      </c>
      <c r="E38" s="41">
        <v>0</v>
      </c>
      <c r="F38" s="42">
        <v>0</v>
      </c>
    </row>
    <row r="39" spans="1:6" ht="15">
      <c r="A39" s="215" t="s">
        <v>38</v>
      </c>
      <c r="B39" s="217"/>
      <c r="C39" s="41">
        <v>43.21469779000622</v>
      </c>
      <c r="D39" s="42">
        <v>0.8113706508149932</v>
      </c>
      <c r="E39" s="41">
        <v>60.9458189790166</v>
      </c>
      <c r="F39" s="42">
        <v>1.7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5">
    <mergeCell ref="A1:F1"/>
    <mergeCell ref="A2:F2"/>
    <mergeCell ref="B3:B4"/>
    <mergeCell ref="C3:F3"/>
    <mergeCell ref="A39:B39"/>
  </mergeCells>
  <conditionalFormatting sqref="D6:D39">
    <cfRule type="cellIs" priority="3" dxfId="0" operator="lessThan" stopIfTrue="1">
      <formula>0</formula>
    </cfRule>
  </conditionalFormatting>
  <conditionalFormatting sqref="F6:F39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3">
      <selection activeCell="C45" sqref="C45"/>
    </sheetView>
  </sheetViews>
  <sheetFormatPr defaultColWidth="9.140625" defaultRowHeight="15"/>
  <cols>
    <col min="2" max="2" width="25.28125" style="0" customWidth="1"/>
    <col min="4" max="4" width="16.00390625" style="0" customWidth="1"/>
    <col min="5" max="5" width="17.8515625" style="0" customWidth="1"/>
  </cols>
  <sheetData>
    <row r="1" spans="1:5" ht="15">
      <c r="A1" s="225" t="s">
        <v>169</v>
      </c>
      <c r="B1" s="225"/>
      <c r="C1" s="225"/>
      <c r="D1" s="225"/>
      <c r="E1" s="225"/>
    </row>
    <row r="2" spans="1:5" ht="58.5" customHeight="1">
      <c r="A2" s="144" t="s">
        <v>77</v>
      </c>
      <c r="B2" s="226" t="s">
        <v>43</v>
      </c>
      <c r="C2" s="226" t="s">
        <v>170</v>
      </c>
      <c r="D2" s="226"/>
      <c r="E2" s="144" t="s">
        <v>80</v>
      </c>
    </row>
    <row r="3" spans="1:5" ht="15">
      <c r="A3" s="144" t="s">
        <v>78</v>
      </c>
      <c r="B3" s="227"/>
      <c r="C3" s="144" t="s">
        <v>71</v>
      </c>
      <c r="D3" s="144" t="s">
        <v>79</v>
      </c>
      <c r="E3" s="144" t="s">
        <v>71</v>
      </c>
    </row>
    <row r="4" spans="1:5" ht="15">
      <c r="A4" s="144">
        <v>1</v>
      </c>
      <c r="B4" s="145">
        <v>2</v>
      </c>
      <c r="C4" s="144">
        <v>3</v>
      </c>
      <c r="D4" s="144">
        <v>4</v>
      </c>
      <c r="E4" s="144">
        <v>5</v>
      </c>
    </row>
    <row r="5" spans="1:5" ht="12.75" customHeight="1">
      <c r="A5" s="43">
        <v>1</v>
      </c>
      <c r="B5" s="44" t="s">
        <v>5</v>
      </c>
      <c r="C5" s="45">
        <f>SUM('[1]Лист3'!C4/'[1]Лист2'!C2)</f>
        <v>6.883185840707965</v>
      </c>
      <c r="D5" s="45">
        <f>SUM('[1]Лист3'!D4/'[1]Лист2'!D2)</f>
        <v>6.276</v>
      </c>
      <c r="E5" s="46">
        <f>SUM('[1]Лист2'!C2/'[1]Лист4'!C6)</f>
        <v>0.6647058823529413</v>
      </c>
    </row>
    <row r="6" spans="1:5" ht="15">
      <c r="A6" s="47">
        <v>2</v>
      </c>
      <c r="B6" s="48" t="s">
        <v>6</v>
      </c>
      <c r="C6" s="45">
        <f>SUM('[1]Лист3'!C5/'[1]Лист2'!C3)</f>
        <v>9.902666666666667</v>
      </c>
      <c r="D6" s="45">
        <f>SUM('[1]Лист3'!D5/'[1]Лист2'!D3)</f>
        <v>13.937837837837836</v>
      </c>
      <c r="E6" s="46">
        <f>SUM('[1]Лист2'!C3/'[1]Лист4'!C7)</f>
        <v>0.4411764705882353</v>
      </c>
    </row>
    <row r="7" spans="1:5" ht="15">
      <c r="A7" s="43">
        <v>3</v>
      </c>
      <c r="B7" s="48" t="s">
        <v>7</v>
      </c>
      <c r="C7" s="45">
        <f>SUM('[1]Лист3'!C6/'[1]Лист2'!C4)</f>
        <v>14.420481927710842</v>
      </c>
      <c r="D7" s="45">
        <f>SUM('[1]Лист3'!D6/'[1]Лист2'!D4)</f>
        <v>14.420481927710842</v>
      </c>
      <c r="E7" s="46">
        <f>SUM('[1]Лист2'!C4/'[1]Лист4'!C8)</f>
        <v>0.46111111111111114</v>
      </c>
    </row>
    <row r="8" spans="1:5" ht="15">
      <c r="A8" s="47">
        <v>4</v>
      </c>
      <c r="B8" s="48" t="s">
        <v>8</v>
      </c>
      <c r="C8" s="45">
        <f>SUM('[1]Лист3'!C7/'[1]Лист2'!C5)</f>
        <v>12.361038961038961</v>
      </c>
      <c r="D8" s="45">
        <f>SUM('[1]Лист3'!D7/'[1]Лист2'!D5)</f>
        <v>19.645833333333332</v>
      </c>
      <c r="E8" s="46">
        <f>SUM('[1]Лист2'!C5/'[1]Лист4'!C9)</f>
        <v>0.5923076923076923</v>
      </c>
    </row>
    <row r="9" spans="1:5" ht="15">
      <c r="A9" s="43">
        <v>5</v>
      </c>
      <c r="B9" s="48" t="s">
        <v>9</v>
      </c>
      <c r="C9" s="45">
        <f>SUM('[1]Лист3'!C8/'[1]Лист2'!C6)</f>
        <v>8.258015267175573</v>
      </c>
      <c r="D9" s="45">
        <f>SUM('[1]Лист3'!D8/'[1]Лист2'!D6)</f>
        <v>7.680710659898478</v>
      </c>
      <c r="E9" s="46">
        <f>SUM('[1]Лист2'!C6/'[1]Лист4'!C10)</f>
        <v>0.7081081081081081</v>
      </c>
    </row>
    <row r="10" spans="1:5" ht="15">
      <c r="A10" s="47">
        <v>6</v>
      </c>
      <c r="B10" s="48" t="s">
        <v>10</v>
      </c>
      <c r="C10" s="45">
        <f>SUM('[1]Лист3'!C9/'[1]Лист2'!C7)</f>
        <v>5.164730290456431</v>
      </c>
      <c r="D10" s="45">
        <f>SUM('[1]Лист3'!D9/'[1]Лист2'!D7)</f>
        <v>4.3</v>
      </c>
      <c r="E10" s="46">
        <f>SUM('[1]Лист2'!C7/'[1]Лист4'!C11)</f>
        <v>1.2684210526315791</v>
      </c>
    </row>
    <row r="11" spans="1:5" ht="15">
      <c r="A11" s="43">
        <v>7</v>
      </c>
      <c r="B11" s="48" t="s">
        <v>11</v>
      </c>
      <c r="C11" s="45">
        <f>SUM('[1]Лист3'!C10/'[1]Лист2'!C8)</f>
        <v>7.090748898678415</v>
      </c>
      <c r="D11" s="45">
        <f>SUM('[1]Лист3'!D10/'[1]Лист2'!D8)</f>
        <v>9.595614035087719</v>
      </c>
      <c r="E11" s="46">
        <f>SUM('[1]Лист2'!C8/'[1]Лист4'!C12)</f>
        <v>0.8407407407407407</v>
      </c>
    </row>
    <row r="12" spans="1:5" ht="15">
      <c r="A12" s="47">
        <v>8</v>
      </c>
      <c r="B12" s="48" t="s">
        <v>12</v>
      </c>
      <c r="C12" s="45">
        <f>SUM('[1]Лист3'!C11/'[1]Лист2'!C9)</f>
        <v>10.0944</v>
      </c>
      <c r="D12" s="45">
        <f>SUM('[1]Лист3'!D11/'[1]Лист2'!D9)</f>
        <v>12.836666666666666</v>
      </c>
      <c r="E12" s="46">
        <f>SUM('[1]Лист2'!C9/'[1]Лист4'!C13)</f>
        <v>0.5952380952380952</v>
      </c>
    </row>
    <row r="13" spans="1:5" ht="15">
      <c r="A13" s="43">
        <v>9</v>
      </c>
      <c r="B13" s="48" t="s">
        <v>13</v>
      </c>
      <c r="C13" s="45">
        <f>SUM('[1]Лист3'!C12/'[1]Лист2'!C10)</f>
        <v>6.146749226006192</v>
      </c>
      <c r="D13" s="45">
        <f>SUM('[1]Лист3'!D12/'[1]Лист2'!D10)</f>
        <v>7.4868263473053895</v>
      </c>
      <c r="E13" s="46">
        <f>SUM('[1]Лист2'!C10/'[1]Лист4'!C14)</f>
        <v>1.0766666666666667</v>
      </c>
    </row>
    <row r="14" spans="1:5" ht="15">
      <c r="A14" s="47">
        <v>10</v>
      </c>
      <c r="B14" s="48" t="s">
        <v>14</v>
      </c>
      <c r="C14" s="45">
        <f>SUM('[1]Лист3'!C13/'[1]Лист2'!C11)</f>
        <v>11.321153846153845</v>
      </c>
      <c r="D14" s="45">
        <f>SUM('[1]Лист3'!D13/'[1]Лист2'!D11)</f>
        <v>12.14516129032258</v>
      </c>
      <c r="E14" s="46">
        <f>SUM('[1]Лист2'!C11/'[1]Лист4'!C15)</f>
        <v>0.4</v>
      </c>
    </row>
    <row r="15" spans="1:5" ht="15">
      <c r="A15" s="43">
        <v>11</v>
      </c>
      <c r="B15" s="48" t="s">
        <v>15</v>
      </c>
      <c r="C15" s="45">
        <f>SUM('[1]Лист3'!C14/'[1]Лист2'!C12)</f>
        <v>4.854362416107382</v>
      </c>
      <c r="D15" s="45">
        <f>SUM('[1]Лист3'!D14/'[1]Лист2'!D12)</f>
        <v>9.117283950617283</v>
      </c>
      <c r="E15" s="46">
        <f>SUM('[1]Лист2'!C12/'[1]Лист4'!C16)</f>
        <v>1.6555555555555557</v>
      </c>
    </row>
    <row r="16" spans="1:5" ht="15">
      <c r="A16" s="47">
        <v>12</v>
      </c>
      <c r="B16" s="48" t="s">
        <v>16</v>
      </c>
      <c r="C16" s="45">
        <f>SUM('[1]Лист3'!C15/'[1]Лист2'!C13)</f>
        <v>13.343055555555555</v>
      </c>
      <c r="D16" s="45">
        <f>SUM('[1]Лист3'!D15/'[1]Лист2'!D13)</f>
        <v>13.343055555555555</v>
      </c>
      <c r="E16" s="46">
        <f>SUM('[1]Лист2'!C13/'[1]Лист4'!C17)</f>
        <v>0.4235294117647059</v>
      </c>
    </row>
    <row r="17" spans="1:5" ht="15">
      <c r="A17" s="43">
        <v>13</v>
      </c>
      <c r="B17" s="48" t="s">
        <v>17</v>
      </c>
      <c r="C17" s="45">
        <f>SUM('[1]Лист3'!C16/'[1]Лист2'!C14)</f>
        <v>5.714713896457765</v>
      </c>
      <c r="D17" s="45">
        <f>SUM('[1]Лист3'!D16/'[1]Лист2'!D14)</f>
        <v>8.584571428571428</v>
      </c>
      <c r="E17" s="46">
        <f>SUM('[1]Лист2'!C14/'[1]Лист4'!C18)</f>
        <v>1.3107142857142857</v>
      </c>
    </row>
    <row r="18" spans="1:5" ht="15">
      <c r="A18" s="47">
        <v>14</v>
      </c>
      <c r="B18" s="48" t="s">
        <v>18</v>
      </c>
      <c r="C18" s="45">
        <f>SUM('[1]Лист3'!C17/'[1]Лист2'!C15)</f>
        <v>4.450170648464163</v>
      </c>
      <c r="D18" s="45">
        <f>SUM('[1]Лист3'!D17/'[1]Лист2'!D15)</f>
        <v>9.757142857142856</v>
      </c>
      <c r="E18" s="46">
        <f>SUM('[1]Лист2'!C15/'[1]Лист4'!C19)</f>
        <v>1.6277777777777778</v>
      </c>
    </row>
    <row r="19" spans="1:5" ht="15">
      <c r="A19" s="43">
        <v>15</v>
      </c>
      <c r="B19" s="48" t="s">
        <v>19</v>
      </c>
      <c r="C19" s="45">
        <f>SUM('[1]Лист3'!C18/'[1]Лист2'!C16)</f>
        <v>5.410517241379311</v>
      </c>
      <c r="D19" s="45">
        <f>SUM('[1]Лист3'!D18/'[1]Лист2'!D16)</f>
        <v>5.03155172413793</v>
      </c>
      <c r="E19" s="46">
        <f>SUM('[1]Лист2'!C16/'[1]Лист4'!C20)</f>
        <v>1.45</v>
      </c>
    </row>
    <row r="20" spans="1:5" ht="15">
      <c r="A20" s="47">
        <v>16</v>
      </c>
      <c r="B20" s="48" t="s">
        <v>20</v>
      </c>
      <c r="C20" s="45">
        <f>SUM('[1]Лист3'!C19/'[1]Лист2'!C17)</f>
        <v>9.069306930693068</v>
      </c>
      <c r="D20" s="45">
        <f>SUM('[1]Лист3'!D19/'[1]Лист2'!D17)</f>
        <v>3.088405797101449</v>
      </c>
      <c r="E20" s="46">
        <f>SUM('[1]Лист2'!C17/'[1]Лист4'!C21)</f>
        <v>1.6833333333333333</v>
      </c>
    </row>
    <row r="21" spans="1:5" ht="15">
      <c r="A21" s="43">
        <v>17</v>
      </c>
      <c r="B21" s="48" t="s">
        <v>21</v>
      </c>
      <c r="C21" s="45">
        <f>SUM('[1]Лист3'!C20/'[1]Лист2'!C18)</f>
        <v>10.225</v>
      </c>
      <c r="D21" s="45">
        <f>SUM('[1]Лист3'!D20/'[1]Лист2'!D18)</f>
        <v>11.634285714285713</v>
      </c>
      <c r="E21" s="46">
        <f>SUM('[1]Лист2'!C18/'[1]Лист4'!C22)</f>
        <v>0.52</v>
      </c>
    </row>
    <row r="22" spans="1:5" ht="15">
      <c r="A22" s="47">
        <v>18</v>
      </c>
      <c r="B22" s="48" t="s">
        <v>22</v>
      </c>
      <c r="C22" s="45">
        <f>SUM('[1]Лист3'!C21/'[1]Лист2'!C19)</f>
        <v>14.889156626506022</v>
      </c>
      <c r="D22" s="45">
        <f>SUM('[1]Лист3'!D21/'[1]Лист2'!D19)</f>
        <v>12.15843373493976</v>
      </c>
      <c r="E22" s="46">
        <f>SUM('[1]Лист2'!C19/'[1]Лист4'!C23)</f>
        <v>0.51875</v>
      </c>
    </row>
    <row r="23" spans="1:5" ht="15">
      <c r="A23" s="43">
        <v>19</v>
      </c>
      <c r="B23" s="48" t="s">
        <v>23</v>
      </c>
      <c r="C23" s="45">
        <f>SUM('[1]Лист3'!C22/'[1]Лист2'!C20)</f>
        <v>4.6189753320683105</v>
      </c>
      <c r="D23" s="45">
        <f>SUM('[1]Лист3'!D22/'[1]Лист2'!D20)</f>
        <v>7.41659192825112</v>
      </c>
      <c r="E23" s="46">
        <f>SUM('[1]Лист2'!C20/'[1]Лист4'!C24)</f>
        <v>1.3512820512820514</v>
      </c>
    </row>
    <row r="24" spans="1:5" ht="15">
      <c r="A24" s="47">
        <v>20</v>
      </c>
      <c r="B24" s="48" t="s">
        <v>24</v>
      </c>
      <c r="C24" s="45">
        <f>SUM('[1]Лист3'!C23/'[1]Лист2'!C21)</f>
        <v>8.90648854961832</v>
      </c>
      <c r="D24" s="45">
        <f>SUM('[1]Лист3'!D23/'[1]Лист2'!D21)</f>
        <v>9.488265306122448</v>
      </c>
      <c r="E24" s="46">
        <f>SUM('[1]Лист2'!C21/'[1]Лист4'!C25)</f>
        <v>0.81875</v>
      </c>
    </row>
    <row r="25" spans="1:5" ht="15">
      <c r="A25" s="43">
        <v>21</v>
      </c>
      <c r="B25" s="48" t="s">
        <v>25</v>
      </c>
      <c r="C25" s="45">
        <f>SUM('[1]Лист3'!C24/'[1]Лист2'!C22)</f>
        <v>6.154651162790698</v>
      </c>
      <c r="D25" s="45">
        <f>SUM('[1]Лист3'!D24/'[1]Лист2'!D22)</f>
        <v>5.814049586776859</v>
      </c>
      <c r="E25" s="46">
        <f>SUM('[1]Лист2'!C22/'[1]Лист4'!C26)</f>
        <v>1.011764705882353</v>
      </c>
    </row>
    <row r="26" spans="1:5" ht="15">
      <c r="A26" s="47">
        <v>22</v>
      </c>
      <c r="B26" s="48" t="s">
        <v>26</v>
      </c>
      <c r="C26" s="45">
        <f>SUM('[1]Лист3'!C25/'[1]Лист2'!C23)</f>
        <v>9.492134831460675</v>
      </c>
      <c r="D26" s="45">
        <f>SUM('[1]Лист3'!D25/'[1]Лист2'!D23)</f>
        <v>12.07272727272727</v>
      </c>
      <c r="E26" s="46">
        <f>SUM('[1]Лист2'!C23/'[1]Лист4'!C27)</f>
        <v>0.8090909090909091</v>
      </c>
    </row>
    <row r="27" spans="1:5" ht="15">
      <c r="A27" s="43">
        <v>23</v>
      </c>
      <c r="B27" s="48" t="s">
        <v>27</v>
      </c>
      <c r="C27" s="45">
        <f>SUM('[1]Лист3'!C26/'[1]Лист2'!C24)</f>
        <v>13.153424657534247</v>
      </c>
      <c r="D27" s="45">
        <f>SUM('[1]Лист3'!D26/'[1]Лист2'!D24)</f>
        <v>13.663829787234041</v>
      </c>
      <c r="E27" s="46">
        <f>SUM('[1]Лист2'!C24/'[1]Лист4'!C28)</f>
        <v>0.5615384615384615</v>
      </c>
    </row>
    <row r="28" spans="1:5" ht="15">
      <c r="A28" s="47">
        <v>24</v>
      </c>
      <c r="B28" s="48" t="s">
        <v>28</v>
      </c>
      <c r="C28" s="45">
        <f>SUM('[1]Лист3'!C27/'[1]Лист2'!C25)</f>
        <v>11.79047619047619</v>
      </c>
      <c r="D28" s="45">
        <f>SUM('[1]Лист3'!D27/'[1]Лист2'!D25)</f>
        <v>12.359333333333332</v>
      </c>
      <c r="E28" s="46">
        <f>SUM('[1]Лист2'!C25/'[1]Лист4'!C29)</f>
        <v>0.6176470588235294</v>
      </c>
    </row>
    <row r="29" spans="1:5" ht="15">
      <c r="A29" s="43">
        <v>25</v>
      </c>
      <c r="B29" s="48" t="s">
        <v>29</v>
      </c>
      <c r="C29" s="45">
        <f>SUM('[1]Лист3'!C28/'[1]Лист2'!C26)</f>
        <v>6.290600522193212</v>
      </c>
      <c r="D29" s="45">
        <f>SUM('[1]Лист3'!D28/'[1]Лист2'!D26)</f>
        <v>9.957763975155277</v>
      </c>
      <c r="E29" s="46">
        <f>SUM('[1]Лист2'!C26/'[1]Лист4'!C30)</f>
        <v>1.1264705882352941</v>
      </c>
    </row>
    <row r="30" spans="1:5" ht="15">
      <c r="A30" s="47">
        <v>26</v>
      </c>
      <c r="B30" s="48" t="s">
        <v>30</v>
      </c>
      <c r="C30" s="45">
        <f>SUM('[1]Лист3'!C29/'[1]Лист2'!C27)</f>
        <v>2.5400778210116735</v>
      </c>
      <c r="D30" s="45">
        <v>0</v>
      </c>
      <c r="E30" s="46">
        <f>SUM('[1]Лист2'!C27/'[1]Лист4'!C31)</f>
        <v>4.283333333333333</v>
      </c>
    </row>
    <row r="31" spans="1:5" ht="15">
      <c r="A31" s="43">
        <v>27</v>
      </c>
      <c r="B31" s="48" t="s">
        <v>31</v>
      </c>
      <c r="C31" s="45">
        <f>SUM('[1]Лист3'!C30/'[1]Лист2'!C28)</f>
        <v>5.863192182410423</v>
      </c>
      <c r="D31" s="45">
        <v>0</v>
      </c>
      <c r="E31" s="46">
        <f>SUM('[1]Лист2'!C28/'[1]Лист4'!C32)</f>
        <v>3.07</v>
      </c>
    </row>
    <row r="32" spans="1:5" ht="15">
      <c r="A32" s="47">
        <v>28</v>
      </c>
      <c r="B32" s="48" t="s">
        <v>32</v>
      </c>
      <c r="C32" s="45">
        <f>SUM('[1]Лист3'!C31/'[1]Лист2'!C29)</f>
        <v>0.9774925595238095</v>
      </c>
      <c r="D32" s="45">
        <v>0</v>
      </c>
      <c r="E32" s="46">
        <f>SUM('[1]Лист2'!C29/'[1]Лист4'!C33)</f>
        <v>38.4</v>
      </c>
    </row>
    <row r="33" spans="1:5" ht="15">
      <c r="A33" s="43">
        <v>29</v>
      </c>
      <c r="B33" s="48" t="s">
        <v>33</v>
      </c>
      <c r="C33" s="45">
        <f>SUM('[1]Лист3'!C32/'[1]Лист2'!C30)</f>
        <v>0.46625744047619044</v>
      </c>
      <c r="D33" s="45">
        <v>0</v>
      </c>
      <c r="E33" s="46">
        <f>SUM('[1]Лист2'!C30/'[1]Лист4'!C34)</f>
        <v>48.872727272727275</v>
      </c>
    </row>
    <row r="34" spans="1:5" ht="15">
      <c r="A34" s="47">
        <v>30</v>
      </c>
      <c r="B34" s="48" t="s">
        <v>34</v>
      </c>
      <c r="C34" s="45">
        <f>SUM('[1]Лист3'!C33/'[1]Лист2'!C31)</f>
        <v>2.243656994047619</v>
      </c>
      <c r="D34" s="45">
        <v>0</v>
      </c>
      <c r="E34" s="46">
        <f>SUM('[1]Лист2'!C31/'[1]Лист4'!C35)</f>
        <v>537.6</v>
      </c>
    </row>
    <row r="35" spans="1:5" ht="15">
      <c r="A35" s="43">
        <v>31</v>
      </c>
      <c r="B35" s="48" t="s">
        <v>35</v>
      </c>
      <c r="C35" s="45">
        <f>SUM('[1]Лист3'!C34/'[1]Лист2'!C32)</f>
        <v>0.3334077380952381</v>
      </c>
      <c r="D35" s="45">
        <v>0</v>
      </c>
      <c r="E35" s="46">
        <f>SUM('[1]Лист2'!C32/'[1]Лист4'!C36)</f>
        <v>537.6</v>
      </c>
    </row>
    <row r="36" spans="1:5" ht="15">
      <c r="A36" s="47">
        <v>32</v>
      </c>
      <c r="B36" s="48" t="s">
        <v>36</v>
      </c>
      <c r="C36" s="45">
        <f>SUM('[1]Лист3'!C35/'[1]Лист2'!C33)</f>
        <v>0.17113095238095238</v>
      </c>
      <c r="D36" s="45">
        <v>0</v>
      </c>
      <c r="E36" s="46">
        <f>SUM('[1]Лист2'!C33/'[1]Лист4'!C37)</f>
        <v>537.6</v>
      </c>
    </row>
    <row r="37" spans="1:5" ht="15">
      <c r="A37" s="43">
        <v>33</v>
      </c>
      <c r="B37" s="49" t="s">
        <v>37</v>
      </c>
      <c r="C37" s="45">
        <f>SUM('[1]Лист3'!C36/'[1]Лист2'!C34)</f>
        <v>0.3992673992673993</v>
      </c>
      <c r="D37" s="45">
        <v>0</v>
      </c>
      <c r="E37" s="46">
        <f>SUM('[1]Лист2'!C34/'[1]Лист4'!C38)</f>
        <v>27.3</v>
      </c>
    </row>
    <row r="38" spans="1:5" ht="15">
      <c r="A38" s="228" t="s">
        <v>38</v>
      </c>
      <c r="B38" s="228"/>
      <c r="C38" s="45">
        <f>SUM('[1]Лист3'!C37/'[1]Лист2'!C35)</f>
        <v>5.686216384130646</v>
      </c>
      <c r="D38" s="45">
        <f>SUM('[1]Лист3'!D37/'[1]Лист2'!D35)</f>
        <v>8.575289696210458</v>
      </c>
      <c r="E38" s="46">
        <f>SUM('[1]Лист2'!C35/'[1]Лист4'!C39)</f>
        <v>1.7998402555910544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4">
    <mergeCell ref="A1:E1"/>
    <mergeCell ref="B2:B3"/>
    <mergeCell ref="C2:D2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7">
      <selection activeCell="H4" sqref="H4"/>
    </sheetView>
  </sheetViews>
  <sheetFormatPr defaultColWidth="9.140625" defaultRowHeight="15"/>
  <cols>
    <col min="1" max="1" width="7.140625" style="0" customWidth="1"/>
    <col min="2" max="2" width="18.421875" style="0" customWidth="1"/>
    <col min="3" max="3" width="10.57421875" style="0" customWidth="1"/>
    <col min="4" max="4" width="12.28125" style="0" customWidth="1"/>
    <col min="5" max="5" width="13.140625" style="0" customWidth="1"/>
    <col min="6" max="6" width="11.140625" style="0" customWidth="1"/>
    <col min="7" max="7" width="13.140625" style="0" customWidth="1"/>
  </cols>
  <sheetData>
    <row r="1" spans="1:7" ht="15">
      <c r="A1" s="231" t="s">
        <v>81</v>
      </c>
      <c r="B1" s="231"/>
      <c r="C1" s="231"/>
      <c r="D1" s="231"/>
      <c r="E1" s="231"/>
      <c r="F1" s="231"/>
      <c r="G1" s="231"/>
    </row>
    <row r="2" spans="1:7" ht="15">
      <c r="A2" s="232" t="s">
        <v>82</v>
      </c>
      <c r="B2" s="232"/>
      <c r="C2" s="232"/>
      <c r="D2" s="232"/>
      <c r="E2" s="232"/>
      <c r="F2" s="232"/>
      <c r="G2" s="232"/>
    </row>
    <row r="3" spans="1:7" ht="15">
      <c r="A3" s="226" t="s">
        <v>83</v>
      </c>
      <c r="B3" s="226" t="s">
        <v>43</v>
      </c>
      <c r="C3" s="226" t="s">
        <v>84</v>
      </c>
      <c r="D3" s="226" t="s">
        <v>208</v>
      </c>
      <c r="E3" s="226" t="s">
        <v>85</v>
      </c>
      <c r="F3" s="226" t="s">
        <v>86</v>
      </c>
      <c r="G3" s="226" t="s">
        <v>87</v>
      </c>
    </row>
    <row r="4" spans="1:7" ht="57" customHeight="1">
      <c r="A4" s="226"/>
      <c r="B4" s="226"/>
      <c r="C4" s="226"/>
      <c r="D4" s="226"/>
      <c r="E4" s="226"/>
      <c r="F4" s="226"/>
      <c r="G4" s="226"/>
    </row>
    <row r="5" spans="1:7" ht="14.25" customHeight="1">
      <c r="A5" s="144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</row>
    <row r="6" spans="1:7" ht="15">
      <c r="A6" s="50">
        <v>1</v>
      </c>
      <c r="B6" s="51" t="s">
        <v>88</v>
      </c>
      <c r="C6" s="52">
        <v>77.78</v>
      </c>
      <c r="D6" s="52">
        <v>47.07</v>
      </c>
      <c r="E6" s="52">
        <v>1.12</v>
      </c>
      <c r="F6" s="52">
        <v>0.02</v>
      </c>
      <c r="G6" s="52">
        <v>1</v>
      </c>
    </row>
    <row r="7" spans="1:7" ht="15">
      <c r="A7" s="50">
        <v>2</v>
      </c>
      <c r="B7" s="53" t="s">
        <v>6</v>
      </c>
      <c r="C7" s="52">
        <v>74.27</v>
      </c>
      <c r="D7" s="52">
        <v>51.57</v>
      </c>
      <c r="E7" s="52">
        <v>2.79</v>
      </c>
      <c r="F7" s="52">
        <v>0.01</v>
      </c>
      <c r="G7" s="52">
        <v>4.69</v>
      </c>
    </row>
    <row r="8" spans="1:7" ht="15">
      <c r="A8" s="50">
        <v>3</v>
      </c>
      <c r="B8" s="53" t="s">
        <v>7</v>
      </c>
      <c r="C8" s="52">
        <v>119.69</v>
      </c>
      <c r="D8" s="52">
        <v>119.69</v>
      </c>
      <c r="E8" s="52">
        <v>2.04</v>
      </c>
      <c r="F8" s="52">
        <v>0</v>
      </c>
      <c r="G8" s="52">
        <v>1.42</v>
      </c>
    </row>
    <row r="9" spans="1:7" ht="15">
      <c r="A9" s="50">
        <v>4</v>
      </c>
      <c r="B9" s="53" t="s">
        <v>8</v>
      </c>
      <c r="C9" s="52">
        <v>95.18</v>
      </c>
      <c r="D9" s="52">
        <v>47.15</v>
      </c>
      <c r="E9" s="52">
        <v>2.02</v>
      </c>
      <c r="F9" s="52">
        <v>0</v>
      </c>
      <c r="G9" s="52">
        <v>2.02</v>
      </c>
    </row>
    <row r="10" spans="1:7" ht="15">
      <c r="A10" s="50">
        <v>5</v>
      </c>
      <c r="B10" s="53" t="s">
        <v>9</v>
      </c>
      <c r="C10" s="52">
        <v>216.36</v>
      </c>
      <c r="D10" s="52">
        <v>151.31</v>
      </c>
      <c r="E10" s="52">
        <v>6.12</v>
      </c>
      <c r="F10" s="52">
        <v>0</v>
      </c>
      <c r="G10" s="52">
        <v>6.67</v>
      </c>
    </row>
    <row r="11" spans="1:7" ht="15">
      <c r="A11" s="50">
        <v>6</v>
      </c>
      <c r="B11" s="53" t="s">
        <v>10</v>
      </c>
      <c r="C11" s="52">
        <v>124.47</v>
      </c>
      <c r="D11" s="52">
        <v>55.04</v>
      </c>
      <c r="E11" s="52">
        <v>2.25</v>
      </c>
      <c r="F11" s="52">
        <v>0</v>
      </c>
      <c r="G11" s="52">
        <v>2.59</v>
      </c>
    </row>
    <row r="12" spans="1:7" ht="15">
      <c r="A12" s="50">
        <v>7</v>
      </c>
      <c r="B12" s="53" t="s">
        <v>11</v>
      </c>
      <c r="C12" s="52">
        <v>160.96</v>
      </c>
      <c r="D12" s="52">
        <v>109.39</v>
      </c>
      <c r="E12" s="52">
        <v>1.94</v>
      </c>
      <c r="F12" s="52">
        <v>0</v>
      </c>
      <c r="G12" s="52">
        <v>4.69</v>
      </c>
    </row>
    <row r="13" spans="1:7" ht="15">
      <c r="A13" s="50">
        <v>8</v>
      </c>
      <c r="B13" s="53" t="s">
        <v>12</v>
      </c>
      <c r="C13" s="52">
        <v>126.18</v>
      </c>
      <c r="D13" s="52">
        <v>77.02</v>
      </c>
      <c r="E13" s="52">
        <v>1.6</v>
      </c>
      <c r="F13" s="52">
        <v>0</v>
      </c>
      <c r="G13" s="52">
        <v>1.51</v>
      </c>
    </row>
    <row r="14" spans="1:7" ht="15">
      <c r="A14" s="50">
        <v>9</v>
      </c>
      <c r="B14" s="53" t="s">
        <v>13</v>
      </c>
      <c r="C14" s="52">
        <v>198.54</v>
      </c>
      <c r="D14" s="52">
        <v>125.03</v>
      </c>
      <c r="E14" s="52">
        <v>5.47</v>
      </c>
      <c r="F14" s="52">
        <v>0.01</v>
      </c>
      <c r="G14" s="52">
        <v>5.64</v>
      </c>
    </row>
    <row r="15" spans="1:7" ht="15">
      <c r="A15" s="50">
        <v>10</v>
      </c>
      <c r="B15" s="53" t="s">
        <v>14</v>
      </c>
      <c r="C15" s="52">
        <v>58.87</v>
      </c>
      <c r="D15" s="52">
        <v>37.65</v>
      </c>
      <c r="E15" s="52">
        <v>0.98</v>
      </c>
      <c r="F15" s="52">
        <v>0</v>
      </c>
      <c r="G15" s="52">
        <v>1.94</v>
      </c>
    </row>
    <row r="16" spans="1:7" ht="15">
      <c r="A16" s="50">
        <v>11</v>
      </c>
      <c r="B16" s="53" t="s">
        <v>15</v>
      </c>
      <c r="C16" s="52">
        <v>144.66</v>
      </c>
      <c r="D16" s="52">
        <v>73.85</v>
      </c>
      <c r="E16" s="52">
        <v>4.29</v>
      </c>
      <c r="F16" s="52">
        <v>0</v>
      </c>
      <c r="G16" s="52">
        <v>6.17</v>
      </c>
    </row>
    <row r="17" spans="1:7" ht="15">
      <c r="A17" s="50">
        <v>12</v>
      </c>
      <c r="B17" s="53" t="s">
        <v>16</v>
      </c>
      <c r="C17" s="52">
        <v>96.07</v>
      </c>
      <c r="D17" s="52">
        <v>96.07</v>
      </c>
      <c r="E17" s="52">
        <v>1.07</v>
      </c>
      <c r="F17" s="52">
        <v>0</v>
      </c>
      <c r="G17" s="52">
        <v>2.16</v>
      </c>
    </row>
    <row r="18" spans="1:7" ht="15">
      <c r="A18" s="50">
        <v>13</v>
      </c>
      <c r="B18" s="53" t="s">
        <v>17</v>
      </c>
      <c r="C18" s="52">
        <v>209.73</v>
      </c>
      <c r="D18" s="52">
        <v>150.23</v>
      </c>
      <c r="E18" s="52">
        <v>5.13</v>
      </c>
      <c r="F18" s="52">
        <v>0</v>
      </c>
      <c r="G18" s="52">
        <v>4.9</v>
      </c>
    </row>
    <row r="19" spans="1:7" ht="15">
      <c r="A19" s="50">
        <v>14</v>
      </c>
      <c r="B19" s="53" t="s">
        <v>18</v>
      </c>
      <c r="C19" s="52">
        <v>130.39</v>
      </c>
      <c r="D19" s="52">
        <v>75.13</v>
      </c>
      <c r="E19" s="52">
        <v>2.77</v>
      </c>
      <c r="F19" s="52">
        <v>0</v>
      </c>
      <c r="G19" s="52">
        <v>2.9</v>
      </c>
    </row>
    <row r="20" spans="1:7" ht="15">
      <c r="A20" s="50">
        <v>15</v>
      </c>
      <c r="B20" s="53" t="s">
        <v>19</v>
      </c>
      <c r="C20" s="52">
        <v>313.81</v>
      </c>
      <c r="D20" s="52">
        <v>291.83</v>
      </c>
      <c r="E20" s="52">
        <v>10.46</v>
      </c>
      <c r="F20" s="52">
        <v>0</v>
      </c>
      <c r="G20" s="52">
        <v>10.22</v>
      </c>
    </row>
    <row r="21" spans="1:7" ht="15">
      <c r="A21" s="50">
        <v>16</v>
      </c>
      <c r="B21" s="53" t="s">
        <v>20</v>
      </c>
      <c r="C21" s="52">
        <v>91.6</v>
      </c>
      <c r="D21" s="52">
        <v>21.31</v>
      </c>
      <c r="E21" s="52">
        <v>23.29</v>
      </c>
      <c r="F21" s="52">
        <v>0</v>
      </c>
      <c r="G21" s="52">
        <v>23.46</v>
      </c>
    </row>
    <row r="22" spans="1:7" ht="15">
      <c r="A22" s="50">
        <v>17</v>
      </c>
      <c r="B22" s="53" t="s">
        <v>21</v>
      </c>
      <c r="C22" s="52">
        <v>159.51</v>
      </c>
      <c r="D22" s="52">
        <v>122.16</v>
      </c>
      <c r="E22" s="52">
        <v>4.47</v>
      </c>
      <c r="F22" s="52">
        <v>0</v>
      </c>
      <c r="G22" s="52">
        <v>7.04</v>
      </c>
    </row>
    <row r="23" spans="1:7" ht="15">
      <c r="A23" s="50">
        <v>18</v>
      </c>
      <c r="B23" s="53" t="s">
        <v>22</v>
      </c>
      <c r="C23" s="52">
        <v>247.16</v>
      </c>
      <c r="D23" s="52">
        <v>201.83</v>
      </c>
      <c r="E23" s="52">
        <v>1.7</v>
      </c>
      <c r="F23" s="52">
        <v>0</v>
      </c>
      <c r="G23" s="52">
        <v>3.01</v>
      </c>
    </row>
    <row r="24" spans="1:7" ht="15">
      <c r="A24" s="50">
        <v>19</v>
      </c>
      <c r="B24" s="53" t="s">
        <v>23</v>
      </c>
      <c r="C24" s="52">
        <v>243.42</v>
      </c>
      <c r="D24" s="52">
        <v>165.39</v>
      </c>
      <c r="E24" s="52">
        <v>5.01</v>
      </c>
      <c r="F24" s="52">
        <v>0</v>
      </c>
      <c r="G24" s="52">
        <v>4.99</v>
      </c>
    </row>
    <row r="25" spans="1:7" ht="15">
      <c r="A25" s="50">
        <v>20</v>
      </c>
      <c r="B25" s="53" t="s">
        <v>24</v>
      </c>
      <c r="C25" s="52">
        <v>233.35</v>
      </c>
      <c r="D25" s="52">
        <v>185.97</v>
      </c>
      <c r="E25" s="52">
        <v>2.22</v>
      </c>
      <c r="F25" s="52">
        <v>0</v>
      </c>
      <c r="G25" s="52">
        <v>8.7</v>
      </c>
    </row>
    <row r="26" spans="1:7" ht="15">
      <c r="A26" s="50">
        <v>21</v>
      </c>
      <c r="B26" s="53" t="s">
        <v>25</v>
      </c>
      <c r="C26" s="52">
        <v>105.86</v>
      </c>
      <c r="D26" s="52">
        <v>70.35</v>
      </c>
      <c r="E26" s="52">
        <v>3.12</v>
      </c>
      <c r="F26" s="52">
        <v>0</v>
      </c>
      <c r="G26" s="52">
        <v>1.72</v>
      </c>
    </row>
    <row r="27" spans="1:7" ht="15">
      <c r="A27" s="50">
        <v>22</v>
      </c>
      <c r="B27" s="53" t="s">
        <v>26</v>
      </c>
      <c r="C27" s="52">
        <v>84.48</v>
      </c>
      <c r="D27" s="52">
        <v>53.12</v>
      </c>
      <c r="E27" s="52">
        <v>0.95</v>
      </c>
      <c r="F27" s="52">
        <v>0.01</v>
      </c>
      <c r="G27" s="52">
        <v>0.64</v>
      </c>
    </row>
    <row r="28" spans="1:7" ht="15">
      <c r="A28" s="50">
        <v>23</v>
      </c>
      <c r="B28" s="53" t="s">
        <v>27</v>
      </c>
      <c r="C28" s="52">
        <v>96.02</v>
      </c>
      <c r="D28" s="52">
        <v>64.22</v>
      </c>
      <c r="E28" s="52">
        <v>4.75</v>
      </c>
      <c r="F28" s="52">
        <v>0</v>
      </c>
      <c r="G28" s="52">
        <v>4.52</v>
      </c>
    </row>
    <row r="29" spans="1:7" ht="15">
      <c r="A29" s="50">
        <v>24</v>
      </c>
      <c r="B29" s="53" t="s">
        <v>28</v>
      </c>
      <c r="C29" s="52">
        <v>247.6</v>
      </c>
      <c r="D29" s="52">
        <v>185.39</v>
      </c>
      <c r="E29" s="52">
        <v>3.8</v>
      </c>
      <c r="F29" s="52">
        <v>0.06</v>
      </c>
      <c r="G29" s="52">
        <v>3.67</v>
      </c>
    </row>
    <row r="30" spans="1:7" ht="15">
      <c r="A30" s="50">
        <v>25</v>
      </c>
      <c r="B30" s="53" t="s">
        <v>29</v>
      </c>
      <c r="C30" s="52">
        <v>240.93</v>
      </c>
      <c r="D30" s="52">
        <v>160.32</v>
      </c>
      <c r="E30" s="52">
        <v>6</v>
      </c>
      <c r="F30" s="52">
        <v>0.03</v>
      </c>
      <c r="G30" s="52">
        <v>6.32</v>
      </c>
    </row>
    <row r="31" spans="1:7" ht="15">
      <c r="A31" s="50">
        <v>26</v>
      </c>
      <c r="B31" s="53" t="s">
        <v>30</v>
      </c>
      <c r="C31" s="52">
        <v>65.28</v>
      </c>
      <c r="D31" s="52">
        <v>0</v>
      </c>
      <c r="E31" s="52">
        <v>1.62</v>
      </c>
      <c r="F31" s="52">
        <v>0</v>
      </c>
      <c r="G31" s="52">
        <v>1.41</v>
      </c>
    </row>
    <row r="32" spans="1:7" ht="15">
      <c r="A32" s="50">
        <v>27</v>
      </c>
      <c r="B32" s="53" t="s">
        <v>31</v>
      </c>
      <c r="C32" s="52">
        <v>180</v>
      </c>
      <c r="D32" s="52">
        <v>0</v>
      </c>
      <c r="E32" s="52">
        <v>3.52</v>
      </c>
      <c r="F32" s="52">
        <v>0</v>
      </c>
      <c r="G32" s="52">
        <v>2.82</v>
      </c>
    </row>
    <row r="33" spans="1:7" ht="15">
      <c r="A33" s="50">
        <v>28</v>
      </c>
      <c r="B33" s="53" t="s">
        <v>32</v>
      </c>
      <c r="C33" s="52">
        <v>525.5</v>
      </c>
      <c r="D33" s="52">
        <v>0</v>
      </c>
      <c r="E33" s="52">
        <v>9.46</v>
      </c>
      <c r="F33" s="52">
        <v>0.02</v>
      </c>
      <c r="G33" s="52">
        <v>9.55</v>
      </c>
    </row>
    <row r="34" spans="1:7" ht="15">
      <c r="A34" s="50">
        <v>29</v>
      </c>
      <c r="B34" s="53" t="s">
        <v>33</v>
      </c>
      <c r="C34" s="52">
        <v>250.66</v>
      </c>
      <c r="D34" s="52">
        <v>0</v>
      </c>
      <c r="E34" s="52">
        <v>7.66</v>
      </c>
      <c r="F34" s="52">
        <v>0</v>
      </c>
      <c r="G34" s="52">
        <v>5.64</v>
      </c>
    </row>
    <row r="35" spans="1:7" ht="15">
      <c r="A35" s="50">
        <v>30</v>
      </c>
      <c r="B35" s="53" t="s">
        <v>34</v>
      </c>
      <c r="C35" s="52">
        <v>1206.19</v>
      </c>
      <c r="D35" s="52">
        <v>0</v>
      </c>
      <c r="E35" s="52">
        <v>17.63</v>
      </c>
      <c r="F35" s="52">
        <v>0.24</v>
      </c>
      <c r="G35" s="52">
        <v>12.88</v>
      </c>
    </row>
    <row r="36" spans="1:7" ht="15">
      <c r="A36" s="50">
        <v>31</v>
      </c>
      <c r="B36" s="53" t="s">
        <v>35</v>
      </c>
      <c r="C36" s="52">
        <v>179.24</v>
      </c>
      <c r="D36" s="52">
        <v>0</v>
      </c>
      <c r="E36" s="52">
        <v>3.57</v>
      </c>
      <c r="F36" s="52">
        <v>0</v>
      </c>
      <c r="G36" s="52">
        <v>3.4</v>
      </c>
    </row>
    <row r="37" spans="1:7" ht="15">
      <c r="A37" s="50">
        <v>32</v>
      </c>
      <c r="B37" s="53" t="s">
        <v>36</v>
      </c>
      <c r="C37" s="52">
        <v>92</v>
      </c>
      <c r="D37" s="52">
        <v>0</v>
      </c>
      <c r="E37" s="52">
        <v>4.07</v>
      </c>
      <c r="F37" s="52">
        <v>3.24</v>
      </c>
      <c r="G37" s="52">
        <v>6.07</v>
      </c>
    </row>
    <row r="38" spans="1:7" ht="15">
      <c r="A38" s="50">
        <v>33</v>
      </c>
      <c r="B38" s="54" t="s">
        <v>37</v>
      </c>
      <c r="C38" s="52">
        <v>10.9</v>
      </c>
      <c r="D38" s="52">
        <v>0</v>
      </c>
      <c r="E38" s="52">
        <v>0.48</v>
      </c>
      <c r="F38" s="52">
        <v>0</v>
      </c>
      <c r="G38" s="52">
        <v>0</v>
      </c>
    </row>
    <row r="39" spans="1:7" ht="15">
      <c r="A39" s="229" t="s">
        <v>38</v>
      </c>
      <c r="B39" s="230"/>
      <c r="C39" s="55">
        <f>SUM(C6:C38)</f>
        <v>6406.66</v>
      </c>
      <c r="D39" s="55">
        <f>SUM(D6:D38)</f>
        <v>2738.0899999999992</v>
      </c>
      <c r="E39" s="55">
        <f>SUM(E6:E38)</f>
        <v>153.36999999999998</v>
      </c>
      <c r="F39" s="55">
        <f>SUM(F6:F38)</f>
        <v>3.64</v>
      </c>
      <c r="G39" s="55">
        <f>SUM(G6:G38)</f>
        <v>164.35999999999999</v>
      </c>
    </row>
    <row r="45" ht="15">
      <c r="C45" t="str">
        <f>HYPERLINK("#Оглавление!A1","Назад в оглавление")</f>
        <v>Назад в оглавление</v>
      </c>
    </row>
  </sheetData>
  <sheetProtection/>
  <mergeCells count="10">
    <mergeCell ref="A39:B39"/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zav-nmo</dc:creator>
  <cp:keywords/>
  <dc:description/>
  <cp:lastModifiedBy>zav-nmo</cp:lastModifiedBy>
  <cp:lastPrinted>2018-03-20T11:58:28Z</cp:lastPrinted>
  <dcterms:created xsi:type="dcterms:W3CDTF">2017-11-10T08:58:07Z</dcterms:created>
  <dcterms:modified xsi:type="dcterms:W3CDTF">2018-04-05T08:33:05Z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